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Рахунок\2022\"/>
    </mc:Choice>
  </mc:AlternateContent>
  <bookViews>
    <workbookView xWindow="0" yWindow="0" windowWidth="19200" windowHeight="7428"/>
  </bookViews>
  <sheets>
    <sheet name="Лист1" sheetId="2" r:id="rId1"/>
    <sheet name="Види діяльності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0" i="1"/>
  <c r="M80" i="1" s="1"/>
  <c r="L79" i="1"/>
  <c r="M79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6" i="1"/>
  <c r="M56" i="1" s="1"/>
  <c r="L55" i="1"/>
  <c r="M55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2" i="1"/>
  <c r="M32" i="1" s="1"/>
  <c r="L31" i="1"/>
  <c r="M31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0" i="1"/>
  <c r="M10" i="1" s="1"/>
  <c r="L8" i="1"/>
  <c r="M8" i="1" s="1"/>
  <c r="L11" i="1"/>
  <c r="M11" i="1" s="1"/>
  <c r="L7" i="1"/>
  <c r="M7" i="1" s="1"/>
  <c r="L30" i="1" l="1"/>
  <c r="L81" i="1" l="1"/>
  <c r="M81" i="1" s="1"/>
  <c r="L57" i="1"/>
  <c r="L33" i="1"/>
  <c r="L9" i="1"/>
  <c r="L54" i="1" l="1"/>
  <c r="M54" i="1" s="1"/>
  <c r="L102" i="1"/>
  <c r="M102" i="1" s="1"/>
  <c r="L78" i="1"/>
  <c r="M33" i="1"/>
  <c r="M57" i="1"/>
  <c r="M78" i="1" l="1"/>
  <c r="M9" i="1"/>
  <c r="M30" i="1"/>
  <c r="E8" i="2"/>
  <c r="E62" i="2" l="1"/>
  <c r="E69" i="2" s="1"/>
  <c r="E61" i="2" l="1"/>
  <c r="E70" i="2" s="1"/>
  <c r="E50" i="2" l="1"/>
  <c r="E40" i="2"/>
  <c r="E38" i="2"/>
</calcChain>
</file>

<file path=xl/sharedStrings.xml><?xml version="1.0" encoding="utf-8"?>
<sst xmlns="http://schemas.openxmlformats.org/spreadsheetml/2006/main" count="513" uniqueCount="221">
  <si>
    <t>СЕРА 1</t>
  </si>
  <si>
    <t>СЕРА 2</t>
  </si>
  <si>
    <t>СЕРА 3</t>
  </si>
  <si>
    <t>СЕРА 4</t>
  </si>
  <si>
    <t>Добувна промисловість і розроблення кар'єрів</t>
  </si>
  <si>
    <t>В</t>
  </si>
  <si>
    <t>−</t>
  </si>
  <si>
    <t>Переробна промисловість</t>
  </si>
  <si>
    <t>С</t>
  </si>
  <si>
    <t>13-15</t>
  </si>
  <si>
    <t>виробництво гумових і пластмасових виробів</t>
  </si>
  <si>
    <t>31-32</t>
  </si>
  <si>
    <t>Постачання електроенергії, газу, пари та кондиційованого повітря</t>
  </si>
  <si>
    <t>D</t>
  </si>
  <si>
    <t>Інші</t>
  </si>
  <si>
    <t>10-12</t>
  </si>
  <si>
    <t>F-S</t>
  </si>
  <si>
    <t>(P51G_NP.3) Валове нагромадження основного капіталу на ОНПС, усього</t>
  </si>
  <si>
    <t xml:space="preserve">(INV_EOP.3) Валове нагромадження основного капіталу в очищення </t>
  </si>
  <si>
    <t>виробництво харчових продуктів, напоїв та тютюнових виробів</t>
  </si>
  <si>
    <t>текстильне виробництво, виробництво одягу, виробництво шкіри, виробів зі шкіри та інших матеріалів</t>
  </si>
  <si>
    <t>виробництво паперу та паперових виробів</t>
  </si>
  <si>
    <t>поліграфічна діяльність, тиражування записаної інформації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</si>
  <si>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</si>
  <si>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</si>
  <si>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</si>
  <si>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</si>
  <si>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</si>
  <si>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</si>
  <si>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</si>
  <si>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</si>
  <si>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 xml:space="preserve">виробництво машин і устатковання, н.в.і.у.   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</si>
  <si>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</si>
  <si>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</si>
  <si>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меблів, виробництво іншої продукції</t>
  </si>
  <si>
    <t>ремонт і монтаж машин і устатковання</t>
  </si>
  <si>
    <t>(INV_IT.3) Валове нагромадження основного капіталу в інтегровані технології</t>
  </si>
  <si>
    <t>СЕРА                 (5+6+7+8+9)</t>
  </si>
  <si>
    <t xml:space="preserve">(P1_ANC.3) Допоміжний випуск послуг з ОНПС </t>
  </si>
  <si>
    <t>у тому числі/including</t>
  </si>
  <si>
    <t>Mining and quarrying</t>
  </si>
  <si>
    <t>Processing industry</t>
  </si>
  <si>
    <t>food, beverage production, production of tobacco products</t>
  </si>
  <si>
    <t>textile production, clothing production, manufacture of leather, leather products and other materials</t>
  </si>
  <si>
    <t>woodworking and manufacture of wood and cork products, except furniture; production of products from straw and vegetable materials for weaving</t>
  </si>
  <si>
    <t>production of paper and paper products</t>
  </si>
  <si>
    <t>printing activity, reproduction of recorded information</t>
  </si>
  <si>
    <t>production of coke and refined products</t>
  </si>
  <si>
    <t>production of chemicals and chemical products</t>
  </si>
  <si>
    <t>production of basic pharmaceutical products and pharmaceuticals</t>
  </si>
  <si>
    <t>production of rubber and plastic products</t>
  </si>
  <si>
    <t>production of other non-metallic mineral products</t>
  </si>
  <si>
    <t>metallurgical production</t>
  </si>
  <si>
    <t>manufacture of fabricated metal products, except machinery and equipment</t>
  </si>
  <si>
    <t>manufacture of computers, electronic and optical products</t>
  </si>
  <si>
    <t>production of electrical equipment</t>
  </si>
  <si>
    <t>manufacture of machinery and equipment not elsewhere classified</t>
  </si>
  <si>
    <t>manufacture of motor vehicles, trailers and semi-trailers</t>
  </si>
  <si>
    <t>production of other vehicles</t>
  </si>
  <si>
    <t>repair and installation of machines and equipment</t>
  </si>
  <si>
    <t>furniture production, production of other products</t>
  </si>
  <si>
    <t>Supply of electricity, gas, steam and air conditioning</t>
  </si>
  <si>
    <t>Other</t>
  </si>
  <si>
    <t>(P1_ANC.3) Ancillary EP output</t>
  </si>
  <si>
    <t>(млн.грн./ mln.UAH)</t>
  </si>
  <si>
    <t>секції/section</t>
  </si>
  <si>
    <t>розділу/division</t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</si>
  <si>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областях.//Data exclude the temporarily occupied territory of the Autonomous Republic of Crimea, the city of Sevastopol and a part of temporarily occupied territories in the Donetsk and Luhansk regions. </t>
    </r>
  </si>
  <si>
    <t>(P51G_NP.3) Gross fixed capital formation - total</t>
  </si>
  <si>
    <t>(INV_EOP.3) Gross fixed capital formation  in cleaning</t>
  </si>
  <si>
    <t>(INV_IT.3)Gross fixed capital formation in integrated technologies</t>
  </si>
  <si>
    <t xml:space="preserve">Код за КВЕД/code ISIC </t>
  </si>
  <si>
    <t>Усього/  Total</t>
  </si>
  <si>
    <t>Код показника</t>
  </si>
  <si>
    <r>
      <rPr>
        <b/>
        <sz val="11"/>
        <color theme="1"/>
        <rFont val="Calibri"/>
        <family val="2"/>
        <charset val="204"/>
        <scheme val="minor"/>
      </rPr>
      <t xml:space="preserve">Витрати на ОНПС </t>
    </r>
    <r>
      <rPr>
        <b/>
        <vertAlign val="superscript"/>
        <sz val="11"/>
        <color theme="1"/>
        <rFont val="Calibri"/>
        <family val="2"/>
        <charset val="204"/>
        <scheme val="minor"/>
      </rPr>
      <t xml:space="preserve">2  </t>
    </r>
    <r>
      <rPr>
        <b/>
        <sz val="11"/>
        <color theme="1"/>
        <rFont val="Calibri"/>
        <family val="2"/>
        <charset val="204"/>
        <scheme val="minor"/>
      </rPr>
      <t>сектору загального державного управління та сектору некомерційних організацій, що обслуговують домашні господарства</t>
    </r>
    <r>
      <rPr>
        <sz val="9"/>
        <color theme="1"/>
        <rFont val="Calibri"/>
        <family val="2"/>
        <charset val="204"/>
        <scheme val="minor"/>
      </rPr>
      <t xml:space="preserve"> / </t>
    </r>
    <r>
      <rPr>
        <i/>
        <sz val="11"/>
        <color theme="1"/>
        <rFont val="Calibri"/>
        <family val="2"/>
        <charset val="204"/>
        <scheme val="minor"/>
      </rPr>
      <t>General government and NPISH</t>
    </r>
  </si>
  <si>
    <t>Валове нагромадження основного капіталу та придбання за виключенням вибуття невироблених нефінансових активів для виробництва послуг з ОНПС</t>
  </si>
  <si>
    <t xml:space="preserve">P51G_NP.1 </t>
  </si>
  <si>
    <t>Gross fixed capital formation and acquisition less disposals of non-financial non-produced assets</t>
  </si>
  <si>
    <t>Неринковий випуск послуг з ОНПС:</t>
  </si>
  <si>
    <t>P13.1</t>
  </si>
  <si>
    <t>Non-market output of EP services:</t>
  </si>
  <si>
    <t>використання товарів і послуг сектору ЗДУ</t>
  </si>
  <si>
    <t xml:space="preserve">P2_NEPS.1 (for General government)  </t>
  </si>
  <si>
    <t xml:space="preserve">use of goods and services for general government </t>
  </si>
  <si>
    <t>оплата праці і нарахування на заробітну плату сектору ЗДУ</t>
  </si>
  <si>
    <t xml:space="preserve">D1.1 (for General government)  </t>
  </si>
  <si>
    <t xml:space="preserve">compensation of employees for general government </t>
  </si>
  <si>
    <t>поточні витрати на ОНПС сектору НКОДГ</t>
  </si>
  <si>
    <t>ICE.1 (for NPISH)</t>
  </si>
  <si>
    <t xml:space="preserve"> current expenses for NPISH</t>
  </si>
  <si>
    <t>Кінцеве споживання послуг з ОНПС</t>
  </si>
  <si>
    <t>P3_EPS.1</t>
  </si>
  <si>
    <t>Final consumption of EP services</t>
  </si>
  <si>
    <r>
      <rPr>
        <b/>
        <sz val="11"/>
        <color theme="1"/>
        <rFont val="Calibri"/>
        <family val="2"/>
        <charset val="204"/>
        <scheme val="minor"/>
      </rPr>
      <t>Витрати на ОНПС спеціалізованими виробниками послуг з ОНПС сектору нефінансових корпорацій (секція Е (36-39) за КВЕД)</t>
    </r>
    <r>
      <rPr>
        <sz val="9"/>
        <color theme="1"/>
        <rFont val="Calibri"/>
        <family val="2"/>
        <charset val="204"/>
        <scheme val="minor"/>
      </rPr>
      <t xml:space="preserve">/ </t>
    </r>
    <r>
      <rPr>
        <i/>
        <sz val="11"/>
        <color theme="1"/>
        <rFont val="Calibri"/>
        <family val="2"/>
        <charset val="204"/>
        <scheme val="minor"/>
      </rPr>
      <t xml:space="preserve"> Corporations as specialist producers of market EP services</t>
    </r>
  </si>
  <si>
    <t>Валове нагромадження основного капіталу та придбання за виключенням вибуття невироблених нефінансових активів на ОНПС</t>
  </si>
  <si>
    <t>P51G_NP.2</t>
  </si>
  <si>
    <t>з них СЕРА 2</t>
  </si>
  <si>
    <t>of which СЕРА 2</t>
  </si>
  <si>
    <t xml:space="preserve">          СЕРА 3</t>
  </si>
  <si>
    <t xml:space="preserve">               СЕРА 3</t>
  </si>
  <si>
    <t>P.11.2</t>
  </si>
  <si>
    <t>Market output of EP services by specialist producers (at basic prices)</t>
  </si>
  <si>
    <t>Market output of EP services by specialist producers (at purchaser's price)</t>
  </si>
  <si>
    <t xml:space="preserve">Проміжне споживання </t>
  </si>
  <si>
    <t>P.2.2</t>
  </si>
  <si>
    <t>Intermediate consumption</t>
  </si>
  <si>
    <t>у тому числі проміжне споживання послуг з ОНПС спеціалізованими виробниками послуг з ОНПС</t>
  </si>
  <si>
    <t>P2_EPS_SP.2</t>
  </si>
  <si>
    <t xml:space="preserve">including Intermediate consumption of EP services by specialist producers </t>
  </si>
  <si>
    <t>Оплата праці найманих працівників</t>
  </si>
  <si>
    <t>D.1.2</t>
  </si>
  <si>
    <t>Compensation of employees</t>
  </si>
  <si>
    <t>Споживання основного капіталу</t>
  </si>
  <si>
    <t>P.51c.2</t>
  </si>
  <si>
    <t>Consumption of fixed capital</t>
  </si>
  <si>
    <t>Інші податки, повязані з виробництвом</t>
  </si>
  <si>
    <t>D.29.2</t>
  </si>
  <si>
    <t>Other taxes on production</t>
  </si>
  <si>
    <t>Інші субсидії, повязані з виробництвом</t>
  </si>
  <si>
    <t>D.39.2</t>
  </si>
  <si>
    <t>Other subsidies on production</t>
  </si>
  <si>
    <t>Податки на послуги</t>
  </si>
  <si>
    <t>D.21.2</t>
  </si>
  <si>
    <t>VAT and other taxes on EP services</t>
  </si>
  <si>
    <t>Субсидії на послуги</t>
  </si>
  <si>
    <t>D.31.2</t>
  </si>
  <si>
    <t>Subsidies on EP services</t>
  </si>
  <si>
    <t>P51G_NP.3</t>
  </si>
  <si>
    <t>у тому числі</t>
  </si>
  <si>
    <t>including</t>
  </si>
  <si>
    <t>в очищення</t>
  </si>
  <si>
    <t>INV_EOP.3</t>
  </si>
  <si>
    <t>in cleaning</t>
  </si>
  <si>
    <t>в інтегровані технології</t>
  </si>
  <si>
    <t xml:space="preserve"> INV_IT.3</t>
  </si>
  <si>
    <t>in integrated technologies</t>
  </si>
  <si>
    <t>P1_ANC.3</t>
  </si>
  <si>
    <t>Екологічні податки</t>
  </si>
  <si>
    <t>TAX_EM_PAY_CORP.3</t>
  </si>
  <si>
    <t>Ear-marked environmental taxes</t>
  </si>
  <si>
    <t xml:space="preserve">Випуск послуг з ОНПС </t>
  </si>
  <si>
    <t>P1.4</t>
  </si>
  <si>
    <t>Total output of EP services</t>
  </si>
  <si>
    <t>неринковий випуск послуг з ОНПС</t>
  </si>
  <si>
    <t>P13.4</t>
  </si>
  <si>
    <t>non-market output of EP services</t>
  </si>
  <si>
    <t>P.11.4</t>
  </si>
  <si>
    <t>market output of EP services by specialist producers (at basic prices)</t>
  </si>
  <si>
    <t>P1_ANC.4</t>
  </si>
  <si>
    <r>
      <rPr>
        <b/>
        <sz val="11"/>
        <color theme="1"/>
        <rFont val="Calibri"/>
        <family val="2"/>
        <charset val="204"/>
        <scheme val="minor"/>
      </rPr>
      <t>Витрати на охорону навколишнього природного середовища домашніми господарствами</t>
    </r>
    <r>
      <rPr>
        <sz val="9"/>
        <color theme="1"/>
        <rFont val="Calibri"/>
        <family val="2"/>
        <charset val="204"/>
        <scheme val="minor"/>
      </rPr>
      <t xml:space="preserve">/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 xml:space="preserve"> Households</t>
    </r>
  </si>
  <si>
    <t>P3_EPS.5</t>
  </si>
  <si>
    <t xml:space="preserve"> Final consumption of EP services</t>
  </si>
  <si>
    <r>
      <rPr>
        <b/>
        <sz val="11"/>
        <color theme="1"/>
        <rFont val="Calibri"/>
        <family val="2"/>
        <charset val="204"/>
        <scheme val="minor"/>
      </rPr>
      <t xml:space="preserve"> Трансферти</t>
    </r>
    <r>
      <rPr>
        <sz val="9"/>
        <color theme="1"/>
        <rFont val="Calibri"/>
        <family val="2"/>
        <charset val="204"/>
        <scheme val="minor"/>
      </rPr>
      <t xml:space="preserve">/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 xml:space="preserve"> Transfers</t>
    </r>
  </si>
  <si>
    <t>Органи державного управління: виплачені трансферти підприємствам (організаціям, установам) на ОНПС</t>
  </si>
  <si>
    <t>D3_D7_D92_D99_PAY_GG.6</t>
  </si>
  <si>
    <t>General government: EP transfers paid to enterprises (organizations, institutions)</t>
  </si>
  <si>
    <t xml:space="preserve">поточні трансферти </t>
  </si>
  <si>
    <t>D3_D7_PAY_GG.6</t>
  </si>
  <si>
    <t>current transfers</t>
  </si>
  <si>
    <t xml:space="preserve">капітальні трансферти </t>
  </si>
  <si>
    <t>D92_D99_PAY_GG.6</t>
  </si>
  <si>
    <t>capital transfers</t>
  </si>
  <si>
    <t>Інший світ: трансфери на ОНПС, отримані від органів державного правління</t>
  </si>
  <si>
    <t xml:space="preserve">D3_D7_D92_D99_REC_RW.6 </t>
  </si>
  <si>
    <t>Rest of the world: transfers received from general government</t>
  </si>
  <si>
    <t xml:space="preserve">D3_D7_REC_RW.6 </t>
  </si>
  <si>
    <t xml:space="preserve">D92_D99_REC_RW.6 </t>
  </si>
  <si>
    <r>
      <rPr>
        <b/>
        <sz val="11"/>
        <color theme="1"/>
        <rFont val="Calibri"/>
        <family val="2"/>
        <charset val="204"/>
        <scheme val="minor"/>
      </rPr>
      <t xml:space="preserve">Витрати на охорону навколишнього природного середовища (загальна економіка)/  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 xml:space="preserve">Total economy </t>
    </r>
  </si>
  <si>
    <t>Екологічні податки, сплачені підприємствами, організаціями, установами</t>
  </si>
  <si>
    <t>Corporations: earmarked taxes paid</t>
  </si>
  <si>
    <t>Побічна продукція, отримана при здійсненні заходів з ОНПС</t>
  </si>
  <si>
    <t>RNO</t>
  </si>
  <si>
    <t>Related non-EP output</t>
  </si>
  <si>
    <t>Валове нагромадження основного капіталу та придбання за виключенням вибуття невироблених нефінансових активів для виробництва послуг з  ОНПС</t>
  </si>
  <si>
    <t xml:space="preserve">P51G_NP.7 </t>
  </si>
  <si>
    <t xml:space="preserve">Валовий випуск послуг з ОНПС </t>
  </si>
  <si>
    <t xml:space="preserve">P1.7 </t>
  </si>
  <si>
    <t>P13.7</t>
  </si>
  <si>
    <t>P.11.7</t>
  </si>
  <si>
    <t>market output of EP services by specialist producers (at market prices)</t>
  </si>
  <si>
    <t>Проміжне споживання послуг з ОНПС спеціалізованими виробниками послуг з ОНПС</t>
  </si>
  <si>
    <t>P2_EPS_SP.7</t>
  </si>
  <si>
    <t xml:space="preserve">Intermediate consumption of EP services by specialist producers </t>
  </si>
  <si>
    <t>Імпорт послуг з ОНПС</t>
  </si>
  <si>
    <t>P.7.7</t>
  </si>
  <si>
    <t>Imports of EP services</t>
  </si>
  <si>
    <t>Експорт послуг з ОНПС</t>
  </si>
  <si>
    <t>P.6.7</t>
  </si>
  <si>
    <t>Exports of EP services</t>
  </si>
  <si>
    <t>Витрати на ОНПС у цінах споживачів</t>
  </si>
  <si>
    <t xml:space="preserve">SUP_NU.7 </t>
  </si>
  <si>
    <t xml:space="preserve">Environmental protection supply at purchasers' prices available to resident users </t>
  </si>
  <si>
    <t xml:space="preserve">Національні витрати на охорону навколишнього природного середовища </t>
  </si>
  <si>
    <t>National expenditure on environmental protection</t>
  </si>
  <si>
    <r>
      <rPr>
        <vertAlign val="superscript"/>
        <sz val="9"/>
        <color theme="1"/>
        <rFont val="Calibri"/>
        <family val="2"/>
        <charset val="204"/>
        <scheme val="minor"/>
      </rPr>
      <t xml:space="preserve">     1</t>
    </r>
    <r>
      <rPr>
        <sz val="9"/>
        <color theme="1"/>
        <rFont val="Calibri"/>
        <family val="2"/>
        <charset val="204"/>
        <scheme val="minor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областях/Data exclude the temporarily occupied territory of the Autonomous Republic of Crimea, the city of Sevastopol and a part of temporarily occupied territories in the Donetsk and Luhansk regions. </t>
    </r>
  </si>
  <si>
    <r>
      <rPr>
        <vertAlign val="superscript"/>
        <sz val="9"/>
        <color theme="1"/>
        <rFont val="Calibri"/>
        <family val="2"/>
        <charset val="204"/>
        <scheme val="minor"/>
      </rPr>
      <t xml:space="preserve">     2</t>
    </r>
    <r>
      <rPr>
        <sz val="9"/>
        <color theme="1"/>
        <rFont val="Calibri"/>
        <family val="2"/>
        <charset val="204"/>
        <scheme val="minor"/>
      </rPr>
      <t xml:space="preserve"> ОНПС - охорона навколишнього природного середовища/environmental protection.</t>
    </r>
  </si>
  <si>
    <r>
      <rPr>
        <b/>
        <sz val="11"/>
        <color theme="1"/>
        <rFont val="Calibri"/>
        <family val="2"/>
        <charset val="204"/>
        <scheme val="minor"/>
      </rPr>
      <t>Витрати на ОНПС неспеціалізованими виробниками послуг з ОНПС сектору нефінансових корпорацій та сектору фінансових корпорацій</t>
    </r>
    <r>
      <rPr>
        <sz val="9"/>
        <color theme="1"/>
        <rFont val="Calibri"/>
        <family val="2"/>
        <charset val="204"/>
        <scheme val="minor"/>
      </rPr>
      <t xml:space="preserve">/ </t>
    </r>
    <r>
      <rPr>
        <i/>
        <sz val="11"/>
        <color theme="1"/>
        <rFont val="Calibri"/>
        <family val="2"/>
        <charset val="204"/>
        <scheme val="minor"/>
      </rPr>
      <t>Corporations: other (also covering producers of ancillary EP services)</t>
    </r>
  </si>
  <si>
    <t>Ринковий випуск послуг з ОНПС (від основної діяльності) в основних цінах</t>
  </si>
  <si>
    <t>Ринковий випуск послуг з ОНПСС (від основної діяльності) у цінах споживачів</t>
  </si>
  <si>
    <t>ринковий випуск послуг з ОНПС (від основної діяльності) в основних цінах</t>
  </si>
  <si>
    <t>ринковий випуск послуг з ОНПС (від основної діяльності) у цінах споживачів</t>
  </si>
  <si>
    <t>допоміжний випуск послуг з ОНПС</t>
  </si>
  <si>
    <t xml:space="preserve">Допоміжний випуск послуг з ОНПС </t>
  </si>
  <si>
    <t>Допоміжний випуск послуг з ОНПС</t>
  </si>
  <si>
    <t>Ancillary EP output</t>
  </si>
  <si>
    <t>ancillary EP output</t>
  </si>
  <si>
    <t xml:space="preserve">ancillary EP output </t>
  </si>
  <si>
    <t>TAX_EM_PAY_CORP.6</t>
  </si>
  <si>
    <t>P1_ANC.3_ESA.3</t>
  </si>
  <si>
    <t>B2N.2</t>
  </si>
  <si>
    <t xml:space="preserve"> Net operating surplus </t>
  </si>
  <si>
    <t xml:space="preserve">Чистий прибуток, змішаний дохід </t>
  </si>
  <si>
    <r>
      <rPr>
        <b/>
        <sz val="11"/>
        <color theme="1"/>
        <rFont val="Calibri"/>
        <family val="2"/>
        <charset val="204"/>
        <scheme val="minor"/>
      </rPr>
      <t>Загальний випуск послуг з охорони навколишнього природного середовища</t>
    </r>
    <r>
      <rPr>
        <sz val="9"/>
        <color theme="1"/>
        <rFont val="Calibri"/>
        <family val="2"/>
        <charset val="204"/>
        <scheme val="minor"/>
      </rPr>
      <t xml:space="preserve">/          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 xml:space="preserve">Total supply of environmental protection services </t>
    </r>
  </si>
  <si>
    <t>D.39.3</t>
  </si>
  <si>
    <t>Cубсидії для виробництва послуг з ОНПС</t>
  </si>
  <si>
    <t xml:space="preserve">Subsidies </t>
  </si>
  <si>
    <r>
      <t xml:space="preserve">        Рахунок витрат на охорону навколишнього природного середовища у 2020 році</t>
    </r>
    <r>
      <rPr>
        <b/>
        <vertAlign val="superscript"/>
        <sz val="12"/>
        <color theme="1"/>
        <rFont val="Calibri"/>
        <family val="2"/>
        <charset val="204"/>
        <scheme val="minor"/>
      </rPr>
      <t xml:space="preserve"> 1</t>
    </r>
  </si>
  <si>
    <r>
      <t xml:space="preserve">        Еnvironmental protection expenditure account in 2020 </t>
    </r>
    <r>
      <rPr>
        <b/>
        <i/>
        <vertAlign val="superscript"/>
        <sz val="12"/>
        <color theme="1"/>
        <rFont val="Calibri"/>
        <family val="2"/>
        <charset val="204"/>
        <scheme val="minor"/>
      </rPr>
      <t>1</t>
    </r>
  </si>
  <si>
    <r>
      <t xml:space="preserve"> Витрати на охорону навколишнього природного середовища неспеціалізованими виробниками послуг з охорони навколишнього природного середовища сектору нефінансових корпорацій та сектору фінансових корпорацій за видами економічної діяльності у 2020 році</t>
    </r>
    <r>
      <rPr>
        <b/>
        <sz val="4"/>
        <rFont val="Verdana"/>
        <family val="2"/>
        <charset val="204"/>
      </rPr>
      <t xml:space="preserve"> </t>
    </r>
    <r>
      <rPr>
        <b/>
        <vertAlign val="superscript"/>
        <sz val="11"/>
        <rFont val="Verdana"/>
        <family val="2"/>
        <charset val="204"/>
      </rPr>
      <t>1</t>
    </r>
  </si>
  <si>
    <r>
      <t>Corporations: other (also covering producers of ancillary EP services) by types of economic activity in 2020</t>
    </r>
    <r>
      <rPr>
        <i/>
        <sz val="4"/>
        <rFont val="Verdana"/>
        <family val="2"/>
        <charset val="204"/>
      </rPr>
      <t xml:space="preserve"> </t>
    </r>
    <r>
      <rPr>
        <i/>
        <vertAlign val="superscript"/>
        <sz val="11"/>
        <rFont val="Verdana"/>
        <family val="2"/>
        <charset val="204"/>
      </rPr>
      <t>1</t>
    </r>
    <r>
      <rPr>
        <sz val="11"/>
        <color rgb="FFFF0000"/>
        <rFont val="Verdana"/>
        <family val="2"/>
        <charset val="204"/>
      </rPr>
      <t/>
    </r>
  </si>
  <si>
    <t xml:space="preserve">оброблення деревини та виготовлення виробів з деревини та корка, крім меблів; виготовлення виробів із соломки та рослинних матеріалів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</si>
</sst>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Verdana"/>
      <family val="2"/>
      <charset val="204"/>
    </font>
    <font>
      <b/>
      <sz val="9"/>
      <name val="Verdana"/>
      <family val="2"/>
      <charset val="204"/>
    </font>
    <font>
      <b/>
      <vertAlign val="superscript"/>
      <sz val="11"/>
      <name val="Verdana"/>
      <family val="2"/>
      <charset val="204"/>
    </font>
    <font>
      <b/>
      <sz val="4"/>
      <name val="Verdana"/>
      <family val="2"/>
      <charset val="204"/>
    </font>
    <font>
      <sz val="11"/>
      <color rgb="FFFF0000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9"/>
      <color theme="1"/>
      <name val="Calibri"/>
      <family val="2"/>
      <charset val="204"/>
      <scheme val="minor"/>
    </font>
    <font>
      <i/>
      <sz val="11"/>
      <name val="Verdana"/>
      <family val="2"/>
      <charset val="204"/>
    </font>
    <font>
      <i/>
      <sz val="4"/>
      <name val="Verdana"/>
      <family val="2"/>
      <charset val="204"/>
    </font>
    <font>
      <i/>
      <vertAlign val="superscript"/>
      <sz val="11"/>
      <name val="Verdana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vertAlign val="superscript"/>
      <sz val="12"/>
      <color theme="1"/>
      <name val="Calibri"/>
      <family val="2"/>
      <charset val="204"/>
      <scheme val="minor"/>
    </font>
    <font>
      <sz val="11"/>
      <name val="Arial Cyr"/>
      <charset val="204"/>
    </font>
    <font>
      <sz val="10"/>
      <name val="Шрифт текста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9" fillId="0" borderId="0"/>
  </cellStyleXfs>
  <cellXfs count="142">
    <xf numFmtId="0" fontId="0" fillId="0" borderId="0" xfId="0"/>
    <xf numFmtId="49" fontId="3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49" fontId="7" fillId="0" borderId="2" xfId="0" applyNumberFormat="1" applyFont="1" applyFill="1" applyBorder="1" applyAlignment="1" applyProtection="1">
      <alignment horizontal="left" wrapText="1"/>
      <protection locked="0"/>
    </xf>
    <xf numFmtId="49" fontId="7" fillId="0" borderId="2" xfId="0" applyNumberFormat="1" applyFont="1" applyFill="1" applyBorder="1" applyAlignment="1" applyProtection="1">
      <alignment horizontal="left" wrapText="1" indent="2"/>
      <protection locked="0"/>
    </xf>
    <xf numFmtId="0" fontId="7" fillId="0" borderId="2" xfId="0" applyFont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left" wrapText="1" indent="2"/>
      <protection locked="0"/>
    </xf>
    <xf numFmtId="0" fontId="7" fillId="2" borderId="2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2" xfId="0" applyFont="1" applyBorder="1" applyAlignment="1"/>
    <xf numFmtId="2" fontId="8" fillId="0" borderId="2" xfId="0" applyNumberFormat="1" applyFont="1" applyFill="1" applyBorder="1" applyAlignment="1" applyProtection="1">
      <alignment horizontal="center" vertical="center" wrapText="1"/>
    </xf>
    <xf numFmtId="2" fontId="8" fillId="0" borderId="2" xfId="0" applyNumberFormat="1" applyFont="1" applyFill="1" applyBorder="1" applyAlignment="1" applyProtection="1">
      <alignment horizontal="center" vertical="center"/>
    </xf>
    <xf numFmtId="164" fontId="8" fillId="0" borderId="2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/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0" fontId="9" fillId="2" borderId="0" xfId="0" applyFont="1" applyFill="1"/>
    <xf numFmtId="0" fontId="8" fillId="0" borderId="2" xfId="0" applyFont="1" applyBorder="1" applyAlignment="1">
      <alignment horizontal="left" wrapText="1"/>
    </xf>
    <xf numFmtId="164" fontId="8" fillId="0" borderId="2" xfId="0" applyNumberFormat="1" applyFont="1" applyBorder="1"/>
    <xf numFmtId="0" fontId="7" fillId="0" borderId="2" xfId="0" applyFont="1" applyBorder="1" applyAlignment="1">
      <alignment wrapText="1"/>
    </xf>
    <xf numFmtId="0" fontId="0" fillId="2" borderId="10" xfId="0" applyFont="1" applyFill="1" applyBorder="1"/>
    <xf numFmtId="0" fontId="0" fillId="2" borderId="5" xfId="0" applyFont="1" applyFill="1" applyBorder="1"/>
    <xf numFmtId="0" fontId="0" fillId="2" borderId="5" xfId="0" applyFont="1" applyFill="1" applyBorder="1" applyAlignment="1">
      <alignment horizontal="right"/>
    </xf>
    <xf numFmtId="164" fontId="9" fillId="0" borderId="0" xfId="0" applyNumberFormat="1" applyFont="1"/>
    <xf numFmtId="49" fontId="3" fillId="2" borderId="0" xfId="0" applyNumberFormat="1" applyFont="1" applyFill="1" applyBorder="1" applyAlignment="1" applyProtection="1">
      <alignment horizontal="center" vertical="top" wrapText="1" readingOrder="1"/>
      <protection locked="0"/>
    </xf>
    <xf numFmtId="2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2" fontId="7" fillId="2" borderId="2" xfId="0" applyNumberFormat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1" xfId="0" applyFont="1" applyFill="1" applyBorder="1" applyAlignment="1"/>
    <xf numFmtId="0" fontId="7" fillId="2" borderId="2" xfId="0" applyFont="1" applyFill="1" applyBorder="1" applyAlignment="1"/>
    <xf numFmtId="0" fontId="0" fillId="2" borderId="5" xfId="0" applyFont="1" applyFill="1" applyBorder="1" applyAlignment="1">
      <alignment wrapText="1"/>
    </xf>
    <xf numFmtId="164" fontId="7" fillId="2" borderId="2" xfId="0" applyNumberFormat="1" applyFont="1" applyFill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0" fillId="2" borderId="5" xfId="0" applyNumberFormat="1" applyFont="1" applyFill="1" applyBorder="1"/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/>
    </xf>
    <xf numFmtId="0" fontId="0" fillId="2" borderId="8" xfId="0" applyFont="1" applyFill="1" applyBorder="1"/>
    <xf numFmtId="0" fontId="1" fillId="2" borderId="4" xfId="0" applyFont="1" applyFill="1" applyBorder="1"/>
    <xf numFmtId="0" fontId="18" fillId="2" borderId="5" xfId="0" applyFont="1" applyFill="1" applyBorder="1"/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left" wrapText="1"/>
    </xf>
    <xf numFmtId="0" fontId="0" fillId="2" borderId="0" xfId="0" applyFont="1" applyFill="1" applyBorder="1"/>
    <xf numFmtId="0" fontId="0" fillId="2" borderId="4" xfId="0" applyFont="1" applyFill="1" applyBorder="1" applyAlignment="1">
      <alignment horizontal="left" indent="1"/>
    </xf>
    <xf numFmtId="0" fontId="0" fillId="2" borderId="9" xfId="0" applyFont="1" applyFill="1" applyBorder="1" applyAlignment="1">
      <alignment horizontal="left" wrapText="1"/>
    </xf>
    <xf numFmtId="0" fontId="21" fillId="2" borderId="10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left" indent="1"/>
    </xf>
    <xf numFmtId="0" fontId="0" fillId="2" borderId="11" xfId="0" applyFont="1" applyFill="1" applyBorder="1" applyAlignment="1">
      <alignment horizontal="left" wrapText="1"/>
    </xf>
    <xf numFmtId="0" fontId="0" fillId="2" borderId="10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left" indent="1"/>
    </xf>
    <xf numFmtId="0" fontId="17" fillId="2" borderId="4" xfId="0" applyFont="1" applyFill="1" applyBorder="1" applyAlignment="1">
      <alignment horizontal="left" indent="1"/>
    </xf>
    <xf numFmtId="0" fontId="0" fillId="2" borderId="0" xfId="0" applyFont="1" applyFill="1" applyBorder="1" applyAlignment="1">
      <alignment horizontal="left" wrapText="1"/>
    </xf>
    <xf numFmtId="164" fontId="22" fillId="2" borderId="2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0" fillId="2" borderId="3" xfId="0" applyFont="1" applyFill="1" applyBorder="1" applyAlignment="1">
      <alignment wrapText="1"/>
    </xf>
    <xf numFmtId="0" fontId="0" fillId="2" borderId="7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 indent="1"/>
    </xf>
    <xf numFmtId="0" fontId="17" fillId="2" borderId="4" xfId="0" applyFont="1" applyFill="1" applyBorder="1" applyAlignment="1">
      <alignment horizontal="left"/>
    </xf>
    <xf numFmtId="0" fontId="0" fillId="2" borderId="3" xfId="0" applyFont="1" applyFill="1" applyBorder="1"/>
    <xf numFmtId="0" fontId="0" fillId="2" borderId="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0" xfId="0" applyFont="1" applyFill="1" applyAlignment="1">
      <alignment vertical="center" wrapText="1"/>
    </xf>
    <xf numFmtId="0" fontId="17" fillId="2" borderId="4" xfId="0" applyNumberFormat="1" applyFont="1" applyFill="1" applyBorder="1" applyAlignment="1">
      <alignment horizontal="left"/>
    </xf>
    <xf numFmtId="1" fontId="0" fillId="2" borderId="3" xfId="0" applyNumberFormat="1" applyFont="1" applyFill="1" applyBorder="1"/>
    <xf numFmtId="0" fontId="0" fillId="2" borderId="0" xfId="0" applyFont="1" applyFill="1" applyBorder="1" applyAlignment="1">
      <alignment wrapText="1"/>
    </xf>
    <xf numFmtId="0" fontId="13" fillId="2" borderId="3" xfId="0" applyFont="1" applyFill="1" applyBorder="1" applyAlignment="1">
      <alignment horizontal="center" wrapText="1"/>
    </xf>
    <xf numFmtId="1" fontId="13" fillId="2" borderId="2" xfId="0" applyNumberFormat="1" applyFont="1" applyFill="1" applyBorder="1"/>
    <xf numFmtId="0" fontId="13" fillId="2" borderId="4" xfId="0" applyFont="1" applyFill="1" applyBorder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 wrapText="1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4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0" fillId="2" borderId="3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/>
    </xf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wrapText="1"/>
    </xf>
    <xf numFmtId="0" fontId="0" fillId="2" borderId="10" xfId="0" applyFont="1" applyFill="1" applyBorder="1" applyAlignment="1">
      <alignment horizontal="left" wrapText="1"/>
    </xf>
    <xf numFmtId="0" fontId="0" fillId="2" borderId="11" xfId="0" applyFont="1" applyFill="1" applyBorder="1" applyAlignment="1">
      <alignment horizontal="left" wrapText="1"/>
    </xf>
    <xf numFmtId="0" fontId="0" fillId="2" borderId="15" xfId="0" applyFont="1" applyFill="1" applyBorder="1" applyAlignment="1">
      <alignment horizontal="left" wrapText="1"/>
    </xf>
    <xf numFmtId="0" fontId="0" fillId="2" borderId="8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0" fillId="2" borderId="0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0" fontId="24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/>
    <xf numFmtId="0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/>
    <xf numFmtId="0" fontId="11" fillId="0" borderId="0" xfId="0" applyFont="1" applyAlignment="1">
      <alignment horizontal="left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2" fontId="8" fillId="0" borderId="3" xfId="0" applyNumberFormat="1" applyFont="1" applyFill="1" applyBorder="1" applyAlignment="1" applyProtection="1">
      <alignment horizontal="center" vertical="center"/>
    </xf>
    <xf numFmtId="2" fontId="8" fillId="0" borderId="4" xfId="0" applyNumberFormat="1" applyFont="1" applyFill="1" applyBorder="1" applyAlignment="1" applyProtection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2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7" xfId="0" applyFont="1" applyBorder="1" applyAlignment="1"/>
    <xf numFmtId="0" fontId="7" fillId="0" borderId="6" xfId="0" applyFont="1" applyBorder="1" applyAlignment="1"/>
    <xf numFmtId="0" fontId="7" fillId="0" borderId="2" xfId="0" applyFont="1" applyBorder="1" applyAlignment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zoomScale="120" zoomScaleNormal="120" workbookViewId="0">
      <selection activeCell="B7" sqref="B7:C7"/>
    </sheetView>
  </sheetViews>
  <sheetFormatPr defaultColWidth="11.7109375" defaultRowHeight="12"/>
  <cols>
    <col min="1" max="1" width="2.28515625" style="39" customWidth="1"/>
    <col min="2" max="2" width="2.5703125" style="39" customWidth="1"/>
    <col min="3" max="3" width="37.42578125" style="39" customWidth="1"/>
    <col min="4" max="4" width="24.140625" style="86" customWidth="1"/>
    <col min="5" max="5" width="15.28515625" style="39" customWidth="1"/>
    <col min="6" max="6" width="0.85546875" style="39" customWidth="1"/>
    <col min="7" max="7" width="2.5703125" style="39" customWidth="1"/>
    <col min="8" max="8" width="33.7109375" style="39" customWidth="1"/>
    <col min="9" max="16384" width="11.7109375" style="39"/>
  </cols>
  <sheetData>
    <row r="1" spans="1:9" ht="17.399999999999999">
      <c r="B1" s="115" t="s">
        <v>216</v>
      </c>
      <c r="C1" s="115"/>
      <c r="D1" s="115"/>
      <c r="E1" s="115"/>
      <c r="F1" s="115"/>
      <c r="G1" s="115"/>
      <c r="H1" s="115"/>
    </row>
    <row r="2" spans="1:9" ht="24" customHeight="1">
      <c r="B2" s="120" t="s">
        <v>217</v>
      </c>
      <c r="C2" s="120"/>
      <c r="D2" s="120"/>
      <c r="E2" s="120"/>
      <c r="F2" s="120"/>
      <c r="G2" s="120"/>
      <c r="H2" s="40"/>
    </row>
    <row r="3" spans="1:9" ht="18">
      <c r="B3" s="116"/>
      <c r="C3" s="116"/>
      <c r="D3" s="116"/>
      <c r="E3" s="116"/>
      <c r="F3" s="116"/>
      <c r="G3" s="116"/>
    </row>
    <row r="4" spans="1:9" ht="18">
      <c r="B4" s="41"/>
      <c r="C4" s="41"/>
      <c r="D4" s="42"/>
      <c r="F4" s="41"/>
      <c r="H4" s="43" t="s">
        <v>64</v>
      </c>
    </row>
    <row r="5" spans="1:9" ht="14.4">
      <c r="A5" s="44"/>
      <c r="B5" s="45"/>
      <c r="C5" s="46"/>
      <c r="D5" s="47" t="s">
        <v>73</v>
      </c>
      <c r="E5" s="48">
        <v>2020</v>
      </c>
      <c r="F5" s="45"/>
      <c r="G5" s="140"/>
      <c r="H5" s="141"/>
    </row>
    <row r="6" spans="1:9" ht="40.200000000000003" customHeight="1">
      <c r="B6" s="104" t="s">
        <v>74</v>
      </c>
      <c r="C6" s="102"/>
      <c r="D6" s="102"/>
      <c r="E6" s="102"/>
      <c r="F6" s="102"/>
      <c r="G6" s="102"/>
      <c r="H6" s="103"/>
    </row>
    <row r="7" spans="1:9" ht="58.2" customHeight="1">
      <c r="B7" s="92" t="s">
        <v>75</v>
      </c>
      <c r="C7" s="94"/>
      <c r="D7" s="49" t="s">
        <v>76</v>
      </c>
      <c r="E7" s="25">
        <v>1493</v>
      </c>
      <c r="F7" s="50"/>
      <c r="G7" s="93" t="s">
        <v>77</v>
      </c>
      <c r="H7" s="94"/>
      <c r="I7" s="51"/>
    </row>
    <row r="8" spans="1:9" ht="22.8" customHeight="1">
      <c r="B8" s="92" t="s">
        <v>78</v>
      </c>
      <c r="C8" s="94"/>
      <c r="D8" s="49" t="s">
        <v>79</v>
      </c>
      <c r="E8" s="25">
        <f>SUM(E9:E11)</f>
        <v>6738</v>
      </c>
      <c r="F8" s="52"/>
      <c r="G8" s="93" t="s">
        <v>80</v>
      </c>
      <c r="H8" s="94"/>
      <c r="I8" s="51"/>
    </row>
    <row r="9" spans="1:9" ht="24">
      <c r="B9" s="53"/>
      <c r="C9" s="54" t="s">
        <v>81</v>
      </c>
      <c r="D9" s="55" t="s">
        <v>82</v>
      </c>
      <c r="E9" s="24">
        <v>5193</v>
      </c>
      <c r="F9" s="56"/>
      <c r="G9" s="57"/>
      <c r="H9" s="58" t="s">
        <v>83</v>
      </c>
      <c r="I9" s="51"/>
    </row>
    <row r="10" spans="1:9" ht="24">
      <c r="B10" s="59"/>
      <c r="C10" s="60" t="s">
        <v>84</v>
      </c>
      <c r="D10" s="61" t="s">
        <v>85</v>
      </c>
      <c r="E10" s="25">
        <v>1511</v>
      </c>
      <c r="F10" s="52"/>
      <c r="G10" s="50"/>
      <c r="H10" s="60" t="s">
        <v>86</v>
      </c>
      <c r="I10" s="51"/>
    </row>
    <row r="11" spans="1:9" ht="24">
      <c r="B11" s="59"/>
      <c r="C11" s="60" t="s">
        <v>87</v>
      </c>
      <c r="D11" s="49" t="s">
        <v>88</v>
      </c>
      <c r="E11" s="25">
        <v>34</v>
      </c>
      <c r="F11" s="52"/>
      <c r="G11" s="50"/>
      <c r="H11" s="60" t="s">
        <v>89</v>
      </c>
      <c r="I11" s="51"/>
    </row>
    <row r="12" spans="1:9" ht="15.6" customHeight="1">
      <c r="B12" s="117" t="s">
        <v>90</v>
      </c>
      <c r="C12" s="118"/>
      <c r="D12" s="62" t="s">
        <v>91</v>
      </c>
      <c r="E12" s="25">
        <v>11646</v>
      </c>
      <c r="F12" s="63"/>
      <c r="G12" s="119" t="s">
        <v>92</v>
      </c>
      <c r="H12" s="118"/>
    </row>
    <row r="13" spans="1:9" ht="45.6" customHeight="1">
      <c r="B13" s="104" t="s">
        <v>93</v>
      </c>
      <c r="C13" s="102"/>
      <c r="D13" s="102"/>
      <c r="E13" s="102"/>
      <c r="F13" s="102"/>
      <c r="G13" s="102"/>
      <c r="H13" s="103"/>
    </row>
    <row r="14" spans="1:9" ht="52.8" customHeight="1">
      <c r="B14" s="92" t="s">
        <v>94</v>
      </c>
      <c r="C14" s="94"/>
      <c r="D14" s="49" t="s">
        <v>95</v>
      </c>
      <c r="E14" s="25">
        <v>1148</v>
      </c>
      <c r="F14" s="64"/>
      <c r="G14" s="93" t="s">
        <v>77</v>
      </c>
      <c r="H14" s="94"/>
      <c r="I14" s="65"/>
    </row>
    <row r="15" spans="1:9" ht="14.4">
      <c r="B15" s="59"/>
      <c r="C15" s="35" t="s">
        <v>96</v>
      </c>
      <c r="D15" s="66"/>
      <c r="E15" s="38">
        <v>710</v>
      </c>
      <c r="F15" s="64"/>
      <c r="G15" s="67"/>
      <c r="H15" s="35" t="s">
        <v>97</v>
      </c>
      <c r="I15" s="51"/>
    </row>
    <row r="16" spans="1:9" ht="14.4">
      <c r="B16" s="59"/>
      <c r="C16" s="35" t="s">
        <v>98</v>
      </c>
      <c r="D16" s="66"/>
      <c r="E16" s="25">
        <v>438</v>
      </c>
      <c r="F16" s="64"/>
      <c r="G16" s="64"/>
      <c r="H16" s="35" t="s">
        <v>99</v>
      </c>
      <c r="I16" s="51"/>
    </row>
    <row r="17" spans="2:9" ht="30.6" customHeight="1">
      <c r="B17" s="92" t="s">
        <v>197</v>
      </c>
      <c r="C17" s="94"/>
      <c r="D17" s="49" t="s">
        <v>100</v>
      </c>
      <c r="E17" s="35">
        <v>59267</v>
      </c>
      <c r="F17" s="64"/>
      <c r="G17" s="90" t="s">
        <v>101</v>
      </c>
      <c r="H17" s="91"/>
      <c r="I17" s="51"/>
    </row>
    <row r="18" spans="2:9" ht="37.799999999999997" customHeight="1">
      <c r="B18" s="92" t="s">
        <v>198</v>
      </c>
      <c r="C18" s="94"/>
      <c r="D18" s="49" t="s">
        <v>100</v>
      </c>
      <c r="E18" s="35">
        <v>62326</v>
      </c>
      <c r="F18" s="52"/>
      <c r="G18" s="90" t="s">
        <v>102</v>
      </c>
      <c r="H18" s="91"/>
      <c r="I18" s="51"/>
    </row>
    <row r="19" spans="2:9" ht="17.399999999999999" customHeight="1">
      <c r="B19" s="92" t="s">
        <v>103</v>
      </c>
      <c r="C19" s="94"/>
      <c r="D19" s="49" t="s">
        <v>104</v>
      </c>
      <c r="E19" s="35">
        <v>43010</v>
      </c>
      <c r="F19" s="52"/>
      <c r="G19" s="98" t="s">
        <v>105</v>
      </c>
      <c r="H19" s="89"/>
      <c r="I19" s="51"/>
    </row>
    <row r="20" spans="2:9" ht="36.6">
      <c r="B20" s="68"/>
      <c r="C20" s="35" t="s">
        <v>106</v>
      </c>
      <c r="D20" s="61" t="s">
        <v>107</v>
      </c>
      <c r="E20" s="35">
        <v>4430</v>
      </c>
      <c r="F20" s="52"/>
      <c r="G20" s="64"/>
      <c r="H20" s="35" t="s">
        <v>108</v>
      </c>
      <c r="I20" s="51"/>
    </row>
    <row r="21" spans="2:9" ht="14.4" hidden="1">
      <c r="B21" s="68"/>
      <c r="C21" s="35" t="s">
        <v>96</v>
      </c>
      <c r="D21" s="61"/>
      <c r="E21" s="61"/>
      <c r="F21" s="52"/>
      <c r="G21" s="64"/>
      <c r="H21" s="35" t="s">
        <v>97</v>
      </c>
    </row>
    <row r="22" spans="2:9" ht="14.4" hidden="1">
      <c r="B22" s="68"/>
      <c r="C22" s="35" t="s">
        <v>98</v>
      </c>
      <c r="D22" s="61"/>
      <c r="E22" s="61"/>
      <c r="F22" s="52"/>
      <c r="G22" s="64"/>
      <c r="H22" s="35" t="s">
        <v>99</v>
      </c>
    </row>
    <row r="23" spans="2:9">
      <c r="B23" s="107" t="s">
        <v>109</v>
      </c>
      <c r="C23" s="108"/>
      <c r="D23" s="55" t="s">
        <v>110</v>
      </c>
      <c r="E23" s="35">
        <v>19307</v>
      </c>
      <c r="F23" s="56"/>
      <c r="G23" s="109" t="s">
        <v>111</v>
      </c>
      <c r="H23" s="108"/>
    </row>
    <row r="24" spans="2:9">
      <c r="B24" s="92" t="s">
        <v>112</v>
      </c>
      <c r="C24" s="94"/>
      <c r="D24" s="61" t="s">
        <v>113</v>
      </c>
      <c r="E24" s="35">
        <v>3543</v>
      </c>
      <c r="F24" s="52"/>
      <c r="G24" s="90" t="s">
        <v>114</v>
      </c>
      <c r="H24" s="91"/>
    </row>
    <row r="25" spans="2:9">
      <c r="B25" s="110" t="s">
        <v>115</v>
      </c>
      <c r="C25" s="111"/>
      <c r="D25" s="69" t="s">
        <v>116</v>
      </c>
      <c r="E25" s="35">
        <v>73</v>
      </c>
      <c r="F25" s="70"/>
      <c r="G25" s="112" t="s">
        <v>117</v>
      </c>
      <c r="H25" s="113"/>
    </row>
    <row r="26" spans="2:9">
      <c r="B26" s="92" t="s">
        <v>118</v>
      </c>
      <c r="C26" s="94"/>
      <c r="D26" s="61" t="s">
        <v>119</v>
      </c>
      <c r="E26" s="35">
        <v>-2983</v>
      </c>
      <c r="F26" s="52"/>
      <c r="G26" s="90" t="s">
        <v>120</v>
      </c>
      <c r="H26" s="91"/>
    </row>
    <row r="27" spans="2:9">
      <c r="B27" s="92" t="s">
        <v>211</v>
      </c>
      <c r="C27" s="94"/>
      <c r="D27" s="61" t="s">
        <v>209</v>
      </c>
      <c r="E27" s="35">
        <v>-3683</v>
      </c>
      <c r="F27" s="52"/>
      <c r="G27" s="93" t="s">
        <v>210</v>
      </c>
      <c r="H27" s="94"/>
    </row>
    <row r="28" spans="2:9" ht="14.4" customHeight="1">
      <c r="B28" s="110" t="s">
        <v>121</v>
      </c>
      <c r="C28" s="111"/>
      <c r="D28" s="69" t="s">
        <v>122</v>
      </c>
      <c r="E28" s="35">
        <v>4375</v>
      </c>
      <c r="F28" s="70"/>
      <c r="G28" s="114" t="s">
        <v>123</v>
      </c>
      <c r="H28" s="111"/>
    </row>
    <row r="29" spans="2:9" ht="14.4" customHeight="1">
      <c r="B29" s="92" t="s">
        <v>124</v>
      </c>
      <c r="C29" s="94"/>
      <c r="D29" s="61" t="s">
        <v>125</v>
      </c>
      <c r="E29" s="35">
        <v>-1316</v>
      </c>
      <c r="F29" s="52"/>
      <c r="G29" s="93" t="s">
        <v>126</v>
      </c>
      <c r="H29" s="94"/>
    </row>
    <row r="30" spans="2:9" ht="51" customHeight="1">
      <c r="B30" s="104" t="s">
        <v>196</v>
      </c>
      <c r="C30" s="102"/>
      <c r="D30" s="102"/>
      <c r="E30" s="102"/>
      <c r="F30" s="102"/>
      <c r="G30" s="102"/>
      <c r="H30" s="103"/>
    </row>
    <row r="31" spans="2:9" ht="48.6" customHeight="1">
      <c r="B31" s="92" t="s">
        <v>94</v>
      </c>
      <c r="C31" s="94"/>
      <c r="D31" s="49" t="s">
        <v>127</v>
      </c>
      <c r="E31" s="25">
        <v>11111</v>
      </c>
      <c r="F31" s="71"/>
      <c r="G31" s="93" t="s">
        <v>77</v>
      </c>
      <c r="H31" s="94"/>
    </row>
    <row r="32" spans="2:9">
      <c r="B32" s="72"/>
      <c r="C32" s="25" t="s">
        <v>128</v>
      </c>
      <c r="D32" s="49"/>
      <c r="E32" s="25"/>
      <c r="F32" s="52"/>
      <c r="G32" s="67"/>
      <c r="H32" s="25" t="s">
        <v>129</v>
      </c>
    </row>
    <row r="33" spans="2:9">
      <c r="B33" s="72"/>
      <c r="C33" s="25" t="s">
        <v>130</v>
      </c>
      <c r="D33" s="49" t="s">
        <v>131</v>
      </c>
      <c r="E33" s="25">
        <v>7014</v>
      </c>
      <c r="F33" s="52"/>
      <c r="G33" s="67"/>
      <c r="H33" s="25" t="s">
        <v>132</v>
      </c>
    </row>
    <row r="34" spans="2:9">
      <c r="B34" s="72"/>
      <c r="C34" s="25" t="s">
        <v>133</v>
      </c>
      <c r="D34" s="49" t="s">
        <v>134</v>
      </c>
      <c r="E34" s="25">
        <v>3987</v>
      </c>
      <c r="F34" s="52"/>
      <c r="G34" s="67"/>
      <c r="H34" s="25" t="s">
        <v>135</v>
      </c>
    </row>
    <row r="35" spans="2:9" ht="18" customHeight="1">
      <c r="B35" s="92" t="s">
        <v>203</v>
      </c>
      <c r="C35" s="94"/>
      <c r="D35" s="49" t="s">
        <v>136</v>
      </c>
      <c r="E35" s="25">
        <v>18099</v>
      </c>
      <c r="F35" s="52"/>
      <c r="G35" s="93" t="s">
        <v>204</v>
      </c>
      <c r="H35" s="94"/>
    </row>
    <row r="36" spans="2:9" ht="12" customHeight="1">
      <c r="B36" s="92" t="s">
        <v>214</v>
      </c>
      <c r="C36" s="94"/>
      <c r="D36" s="49" t="s">
        <v>213</v>
      </c>
      <c r="E36" s="25">
        <v>-881</v>
      </c>
      <c r="F36" s="52"/>
      <c r="G36" s="93" t="s">
        <v>215</v>
      </c>
      <c r="H36" s="94"/>
    </row>
    <row r="37" spans="2:9">
      <c r="B37" s="88" t="s">
        <v>137</v>
      </c>
      <c r="C37" s="89"/>
      <c r="D37" s="73" t="s">
        <v>138</v>
      </c>
      <c r="E37" s="25">
        <v>5398</v>
      </c>
      <c r="F37" s="52"/>
      <c r="G37" s="99" t="s">
        <v>139</v>
      </c>
      <c r="H37" s="100"/>
    </row>
    <row r="38" spans="2:9" ht="16.8" customHeight="1">
      <c r="B38" s="92" t="s">
        <v>202</v>
      </c>
      <c r="C38" s="94"/>
      <c r="D38" s="73" t="s">
        <v>208</v>
      </c>
      <c r="E38" s="25">
        <f>E35+E36+E37</f>
        <v>22616</v>
      </c>
      <c r="F38" s="52"/>
      <c r="G38" s="93" t="s">
        <v>204</v>
      </c>
      <c r="H38" s="94"/>
    </row>
    <row r="39" spans="2:9" ht="42" customHeight="1">
      <c r="B39" s="104" t="s">
        <v>212</v>
      </c>
      <c r="C39" s="102"/>
      <c r="D39" s="102"/>
      <c r="E39" s="102"/>
      <c r="F39" s="102"/>
      <c r="G39" s="102"/>
      <c r="H39" s="103"/>
    </row>
    <row r="40" spans="2:9">
      <c r="B40" s="92" t="s">
        <v>140</v>
      </c>
      <c r="C40" s="94"/>
      <c r="D40" s="74" t="s">
        <v>141</v>
      </c>
      <c r="E40" s="72">
        <f>SUM(E41:E43)</f>
        <v>84104</v>
      </c>
      <c r="F40" s="72"/>
      <c r="G40" s="93" t="s">
        <v>142</v>
      </c>
      <c r="H40" s="94"/>
    </row>
    <row r="41" spans="2:9">
      <c r="B41" s="75"/>
      <c r="C41" s="76" t="s">
        <v>143</v>
      </c>
      <c r="D41" s="49" t="s">
        <v>144</v>
      </c>
      <c r="E41" s="25">
        <v>6738</v>
      </c>
      <c r="F41" s="52"/>
      <c r="G41" s="77"/>
      <c r="H41" s="78" t="s">
        <v>145</v>
      </c>
    </row>
    <row r="42" spans="2:9" ht="28.8" customHeight="1">
      <c r="B42" s="75"/>
      <c r="C42" s="60" t="s">
        <v>199</v>
      </c>
      <c r="D42" s="73" t="s">
        <v>146</v>
      </c>
      <c r="E42" s="35">
        <v>59267</v>
      </c>
      <c r="F42" s="52"/>
      <c r="G42" s="77"/>
      <c r="H42" s="35" t="s">
        <v>147</v>
      </c>
    </row>
    <row r="43" spans="2:9" ht="19.2" customHeight="1">
      <c r="B43" s="75"/>
      <c r="C43" s="60" t="s">
        <v>201</v>
      </c>
      <c r="D43" s="49" t="s">
        <v>148</v>
      </c>
      <c r="E43" s="25">
        <v>18099</v>
      </c>
      <c r="F43" s="52"/>
      <c r="G43" s="77"/>
      <c r="H43" s="78" t="s">
        <v>206</v>
      </c>
    </row>
    <row r="44" spans="2:9" ht="36.6" customHeight="1">
      <c r="B44" s="104" t="s">
        <v>149</v>
      </c>
      <c r="C44" s="102"/>
      <c r="D44" s="102"/>
      <c r="E44" s="102"/>
      <c r="F44" s="102"/>
      <c r="G44" s="102"/>
      <c r="H44" s="103"/>
    </row>
    <row r="45" spans="2:9" ht="14.4">
      <c r="B45" s="88" t="s">
        <v>90</v>
      </c>
      <c r="C45" s="89"/>
      <c r="D45" s="49" t="s">
        <v>150</v>
      </c>
      <c r="E45" s="25">
        <v>22767</v>
      </c>
      <c r="F45" s="71"/>
      <c r="G45" s="98" t="s">
        <v>151</v>
      </c>
      <c r="H45" s="89"/>
    </row>
    <row r="46" spans="2:9" ht="14.4">
      <c r="B46" s="72"/>
      <c r="C46" s="25" t="s">
        <v>128</v>
      </c>
      <c r="D46" s="49"/>
      <c r="E46" s="25"/>
      <c r="F46" s="52"/>
      <c r="G46" s="64"/>
      <c r="H46" s="25" t="s">
        <v>129</v>
      </c>
      <c r="I46" s="51"/>
    </row>
    <row r="47" spans="2:9" ht="14.4">
      <c r="B47" s="72"/>
      <c r="C47" s="60" t="s">
        <v>1</v>
      </c>
      <c r="D47" s="66"/>
      <c r="E47" s="25">
        <v>19439</v>
      </c>
      <c r="F47" s="52"/>
      <c r="G47" s="64"/>
      <c r="H47" s="60" t="s">
        <v>1</v>
      </c>
      <c r="I47" s="51"/>
    </row>
    <row r="48" spans="2:9" ht="14.4">
      <c r="B48" s="72"/>
      <c r="C48" s="60" t="s">
        <v>2</v>
      </c>
      <c r="D48" s="66"/>
      <c r="E48" s="25">
        <v>3328</v>
      </c>
      <c r="F48" s="52"/>
      <c r="G48" s="64"/>
      <c r="H48" s="60" t="s">
        <v>2</v>
      </c>
      <c r="I48" s="51"/>
    </row>
    <row r="49" spans="2:9" ht="34.799999999999997" customHeight="1">
      <c r="B49" s="104" t="s">
        <v>152</v>
      </c>
      <c r="C49" s="102"/>
      <c r="D49" s="102"/>
      <c r="E49" s="102"/>
      <c r="F49" s="102"/>
      <c r="G49" s="102"/>
      <c r="H49" s="103"/>
      <c r="I49" s="79"/>
    </row>
    <row r="50" spans="2:9" ht="39" customHeight="1">
      <c r="B50" s="92" t="s">
        <v>153</v>
      </c>
      <c r="C50" s="94"/>
      <c r="D50" s="61" t="s">
        <v>154</v>
      </c>
      <c r="E50" s="25">
        <f>E52+E53</f>
        <v>775</v>
      </c>
      <c r="F50" s="52"/>
      <c r="G50" s="105" t="s">
        <v>155</v>
      </c>
      <c r="H50" s="106"/>
    </row>
    <row r="51" spans="2:9" ht="14.4">
      <c r="B51" s="72"/>
      <c r="C51" s="25" t="s">
        <v>128</v>
      </c>
      <c r="D51" s="49"/>
      <c r="E51" s="25"/>
      <c r="F51" s="52"/>
      <c r="G51" s="64"/>
      <c r="H51" s="25" t="s">
        <v>129</v>
      </c>
    </row>
    <row r="52" spans="2:9" ht="14.4">
      <c r="B52" s="72"/>
      <c r="C52" s="25" t="s">
        <v>156</v>
      </c>
      <c r="D52" s="61" t="s">
        <v>157</v>
      </c>
      <c r="E52" s="25">
        <v>129</v>
      </c>
      <c r="F52" s="52"/>
      <c r="G52" s="64"/>
      <c r="H52" s="25" t="s">
        <v>158</v>
      </c>
    </row>
    <row r="53" spans="2:9" ht="14.4">
      <c r="B53" s="72"/>
      <c r="C53" s="25" t="s">
        <v>159</v>
      </c>
      <c r="D53" s="61" t="s">
        <v>160</v>
      </c>
      <c r="E53" s="25">
        <v>646</v>
      </c>
      <c r="F53" s="52"/>
      <c r="G53" s="64"/>
      <c r="H53" s="25" t="s">
        <v>161</v>
      </c>
    </row>
    <row r="54" spans="2:9" ht="40.200000000000003" customHeight="1">
      <c r="B54" s="92" t="s">
        <v>162</v>
      </c>
      <c r="C54" s="94"/>
      <c r="D54" s="61" t="s">
        <v>163</v>
      </c>
      <c r="E54" s="25">
        <v>11</v>
      </c>
      <c r="F54" s="52"/>
      <c r="G54" s="105" t="s">
        <v>164</v>
      </c>
      <c r="H54" s="106"/>
    </row>
    <row r="55" spans="2:9" ht="14.4">
      <c r="B55" s="59"/>
      <c r="C55" s="25" t="s">
        <v>128</v>
      </c>
      <c r="D55" s="61"/>
      <c r="E55" s="25"/>
      <c r="F55" s="52"/>
      <c r="G55" s="64"/>
      <c r="H55" s="25" t="s">
        <v>129</v>
      </c>
    </row>
    <row r="56" spans="2:9" ht="14.4">
      <c r="B56" s="59"/>
      <c r="C56" s="25" t="s">
        <v>156</v>
      </c>
      <c r="D56" s="61" t="s">
        <v>165</v>
      </c>
      <c r="E56" s="25">
        <v>11</v>
      </c>
      <c r="F56" s="52"/>
      <c r="G56" s="64"/>
      <c r="H56" s="25" t="s">
        <v>158</v>
      </c>
    </row>
    <row r="57" spans="2:9" ht="14.4">
      <c r="B57" s="59"/>
      <c r="C57" s="67" t="s">
        <v>159</v>
      </c>
      <c r="D57" s="61" t="s">
        <v>166</v>
      </c>
      <c r="E57" s="26" t="s">
        <v>6</v>
      </c>
      <c r="F57" s="52"/>
      <c r="G57" s="64"/>
      <c r="H57" s="25" t="s">
        <v>161</v>
      </c>
    </row>
    <row r="58" spans="2:9" ht="34.799999999999997" customHeight="1">
      <c r="B58" s="101" t="s">
        <v>167</v>
      </c>
      <c r="C58" s="102"/>
      <c r="D58" s="102"/>
      <c r="E58" s="102"/>
      <c r="F58" s="102"/>
      <c r="G58" s="102"/>
      <c r="H58" s="103"/>
    </row>
    <row r="59" spans="2:9" ht="38.4" customHeight="1">
      <c r="B59" s="92" t="s">
        <v>168</v>
      </c>
      <c r="C59" s="94"/>
      <c r="D59" s="73" t="s">
        <v>207</v>
      </c>
      <c r="E59" s="25">
        <v>5398</v>
      </c>
      <c r="F59" s="80"/>
      <c r="G59" s="93" t="s">
        <v>169</v>
      </c>
      <c r="H59" s="94"/>
    </row>
    <row r="60" spans="2:9" ht="28.2" customHeight="1">
      <c r="B60" s="92" t="s">
        <v>170</v>
      </c>
      <c r="C60" s="94"/>
      <c r="D60" s="73" t="s">
        <v>171</v>
      </c>
      <c r="E60" s="25">
        <v>627</v>
      </c>
      <c r="F60" s="52"/>
      <c r="G60" s="98" t="s">
        <v>172</v>
      </c>
      <c r="H60" s="89"/>
    </row>
    <row r="61" spans="2:9" ht="49.2" customHeight="1">
      <c r="B61" s="92" t="s">
        <v>173</v>
      </c>
      <c r="C61" s="94"/>
      <c r="D61" s="74" t="s">
        <v>174</v>
      </c>
      <c r="E61" s="81">
        <f>E31+E14+E7</f>
        <v>13752</v>
      </c>
      <c r="F61" s="72"/>
      <c r="G61" s="93" t="s">
        <v>77</v>
      </c>
      <c r="H61" s="94"/>
      <c r="I61" s="65"/>
    </row>
    <row r="62" spans="2:9" ht="18" customHeight="1">
      <c r="B62" s="92" t="s">
        <v>175</v>
      </c>
      <c r="C62" s="94"/>
      <c r="D62" s="74" t="s">
        <v>176</v>
      </c>
      <c r="E62" s="72">
        <f>SUM(E63:E65)</f>
        <v>91680</v>
      </c>
      <c r="F62" s="72"/>
      <c r="G62" s="93" t="s">
        <v>142</v>
      </c>
      <c r="H62" s="94"/>
      <c r="I62" s="82"/>
    </row>
    <row r="63" spans="2:9" ht="16.2" customHeight="1">
      <c r="B63" s="59"/>
      <c r="C63" s="76" t="s">
        <v>143</v>
      </c>
      <c r="D63" s="49" t="s">
        <v>177</v>
      </c>
      <c r="E63" s="25">
        <v>6738</v>
      </c>
      <c r="F63" s="52"/>
      <c r="G63" s="77"/>
      <c r="H63" s="78" t="s">
        <v>145</v>
      </c>
      <c r="I63" s="82"/>
    </row>
    <row r="64" spans="2:9" ht="36">
      <c r="B64" s="59"/>
      <c r="C64" s="60" t="s">
        <v>200</v>
      </c>
      <c r="D64" s="73" t="s">
        <v>178</v>
      </c>
      <c r="E64" s="25">
        <v>62326</v>
      </c>
      <c r="F64" s="52"/>
      <c r="G64" s="77"/>
      <c r="H64" s="35" t="s">
        <v>179</v>
      </c>
      <c r="I64" s="82"/>
    </row>
    <row r="65" spans="2:9" ht="19.8" customHeight="1">
      <c r="B65" s="59"/>
      <c r="C65" s="60" t="s">
        <v>201</v>
      </c>
      <c r="D65" s="73" t="s">
        <v>208</v>
      </c>
      <c r="E65" s="25">
        <v>22616</v>
      </c>
      <c r="F65" s="52"/>
      <c r="G65" s="77"/>
      <c r="H65" s="35" t="s">
        <v>205</v>
      </c>
      <c r="I65" s="82"/>
    </row>
    <row r="66" spans="2:9" ht="37.799999999999997" customHeight="1">
      <c r="B66" s="92" t="s">
        <v>180</v>
      </c>
      <c r="C66" s="94"/>
      <c r="D66" s="61" t="s">
        <v>181</v>
      </c>
      <c r="E66" s="35">
        <v>4430</v>
      </c>
      <c r="F66" s="52"/>
      <c r="G66" s="93" t="s">
        <v>182</v>
      </c>
      <c r="H66" s="94"/>
      <c r="I66" s="82"/>
    </row>
    <row r="67" spans="2:9" ht="14.4" customHeight="1">
      <c r="B67" s="88" t="s">
        <v>183</v>
      </c>
      <c r="C67" s="89"/>
      <c r="D67" s="61" t="s">
        <v>184</v>
      </c>
      <c r="E67" s="25">
        <v>924</v>
      </c>
      <c r="F67" s="52"/>
      <c r="G67" s="90" t="s">
        <v>185</v>
      </c>
      <c r="H67" s="91"/>
    </row>
    <row r="68" spans="2:9" ht="14.4" customHeight="1">
      <c r="B68" s="88" t="s">
        <v>186</v>
      </c>
      <c r="C68" s="89"/>
      <c r="D68" s="61" t="s">
        <v>187</v>
      </c>
      <c r="E68" s="25">
        <v>1987</v>
      </c>
      <c r="F68" s="52"/>
      <c r="G68" s="90" t="s">
        <v>188</v>
      </c>
      <c r="H68" s="91"/>
    </row>
    <row r="69" spans="2:9" ht="37.799999999999997" customHeight="1">
      <c r="B69" s="92" t="s">
        <v>189</v>
      </c>
      <c r="C69" s="93"/>
      <c r="D69" s="74" t="s">
        <v>190</v>
      </c>
      <c r="E69" s="72">
        <f>E62-E66+E67-E68</f>
        <v>86187</v>
      </c>
      <c r="F69" s="72"/>
      <c r="G69" s="93" t="s">
        <v>191</v>
      </c>
      <c r="H69" s="94"/>
      <c r="I69" s="51"/>
    </row>
    <row r="70" spans="2:9" ht="42" customHeight="1">
      <c r="B70" s="95" t="s">
        <v>192</v>
      </c>
      <c r="C70" s="96"/>
      <c r="D70" s="83"/>
      <c r="E70" s="84">
        <f>E69+E61+E54</f>
        <v>99950</v>
      </c>
      <c r="F70" s="85"/>
      <c r="G70" s="96" t="s">
        <v>193</v>
      </c>
      <c r="H70" s="97"/>
    </row>
    <row r="72" spans="2:9" ht="54.6" customHeight="1">
      <c r="B72" s="87" t="s">
        <v>194</v>
      </c>
      <c r="C72" s="87"/>
      <c r="D72" s="87"/>
      <c r="E72" s="87"/>
      <c r="F72" s="87"/>
      <c r="G72" s="87"/>
      <c r="H72" s="87"/>
    </row>
    <row r="73" spans="2:9" ht="15" customHeight="1">
      <c r="B73" s="87" t="s">
        <v>195</v>
      </c>
      <c r="C73" s="87"/>
      <c r="D73" s="87"/>
      <c r="E73" s="87"/>
      <c r="F73" s="87"/>
      <c r="G73" s="87"/>
      <c r="H73" s="87"/>
    </row>
  </sheetData>
  <mergeCells count="77">
    <mergeCell ref="B14:C14"/>
    <mergeCell ref="G14:H14"/>
    <mergeCell ref="B1:H1"/>
    <mergeCell ref="B3:G3"/>
    <mergeCell ref="B6:H6"/>
    <mergeCell ref="B7:C7"/>
    <mergeCell ref="G7:H7"/>
    <mergeCell ref="B8:C8"/>
    <mergeCell ref="G8:H8"/>
    <mergeCell ref="B12:C12"/>
    <mergeCell ref="G12:H12"/>
    <mergeCell ref="B13:H13"/>
    <mergeCell ref="B2:G2"/>
    <mergeCell ref="G5:H5"/>
    <mergeCell ref="B17:C17"/>
    <mergeCell ref="G17:H17"/>
    <mergeCell ref="B18:C18"/>
    <mergeCell ref="G18:H18"/>
    <mergeCell ref="B19:C19"/>
    <mergeCell ref="G19:H19"/>
    <mergeCell ref="B23:C23"/>
    <mergeCell ref="G23:H23"/>
    <mergeCell ref="B24:C24"/>
    <mergeCell ref="G24:H24"/>
    <mergeCell ref="B35:C35"/>
    <mergeCell ref="G35:H35"/>
    <mergeCell ref="B25:C25"/>
    <mergeCell ref="G25:H25"/>
    <mergeCell ref="B26:C26"/>
    <mergeCell ref="G26:H26"/>
    <mergeCell ref="B28:C28"/>
    <mergeCell ref="G28:H28"/>
    <mergeCell ref="B29:C29"/>
    <mergeCell ref="G29:H29"/>
    <mergeCell ref="B30:H30"/>
    <mergeCell ref="B31:C31"/>
    <mergeCell ref="G31:H31"/>
    <mergeCell ref="B27:C27"/>
    <mergeCell ref="G27:H27"/>
    <mergeCell ref="B36:C36"/>
    <mergeCell ref="G36:H36"/>
    <mergeCell ref="B37:C37"/>
    <mergeCell ref="G37:H37"/>
    <mergeCell ref="B38:C38"/>
    <mergeCell ref="G38:H38"/>
    <mergeCell ref="B58:H58"/>
    <mergeCell ref="B39:H39"/>
    <mergeCell ref="B40:C40"/>
    <mergeCell ref="G40:H40"/>
    <mergeCell ref="B44:H44"/>
    <mergeCell ref="B45:C45"/>
    <mergeCell ref="G45:H45"/>
    <mergeCell ref="B49:H49"/>
    <mergeCell ref="B50:C50"/>
    <mergeCell ref="G50:H50"/>
    <mergeCell ref="B54:C54"/>
    <mergeCell ref="G54:H54"/>
    <mergeCell ref="B59:C59"/>
    <mergeCell ref="G59:H59"/>
    <mergeCell ref="B60:C60"/>
    <mergeCell ref="G60:H60"/>
    <mergeCell ref="B61:C61"/>
    <mergeCell ref="G61:H61"/>
    <mergeCell ref="B62:C62"/>
    <mergeCell ref="G62:H62"/>
    <mergeCell ref="B66:C66"/>
    <mergeCell ref="G66:H66"/>
    <mergeCell ref="B67:C67"/>
    <mergeCell ref="G67:H67"/>
    <mergeCell ref="B72:H72"/>
    <mergeCell ref="B73:H73"/>
    <mergeCell ref="B68:C68"/>
    <mergeCell ref="G68:H68"/>
    <mergeCell ref="B69:C69"/>
    <mergeCell ref="G69:H69"/>
    <mergeCell ref="B70:C70"/>
    <mergeCell ref="G70:H70"/>
  </mergeCells>
  <pageMargins left="0.25" right="0.25" top="0.75" bottom="0.75" header="0.3" footer="0.3"/>
  <pageSetup paperSize="9" orientation="portrait" r:id="rId1"/>
  <ignoredErrors>
    <ignoredError sqref="E62 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zoomScale="99" zoomScaleNormal="99" workbookViewId="0">
      <selection activeCell="A9" sqref="A9"/>
    </sheetView>
  </sheetViews>
  <sheetFormatPr defaultColWidth="45" defaultRowHeight="11.4"/>
  <cols>
    <col min="1" max="1" width="58.140625" style="12" customWidth="1"/>
    <col min="2" max="2" width="10.42578125" style="12" customWidth="1"/>
    <col min="3" max="3" width="11.28515625" style="20" customWidth="1"/>
    <col min="4" max="4" width="12.7109375" style="12" customWidth="1"/>
    <col min="5" max="5" width="11.85546875" style="12" customWidth="1"/>
    <col min="6" max="6" width="12.140625" style="12" customWidth="1"/>
    <col min="7" max="7" width="12.28515625" style="12" bestFit="1" customWidth="1"/>
    <col min="8" max="8" width="13.5703125" style="12" bestFit="1" customWidth="1"/>
    <col min="9" max="9" width="21.7109375" style="12" customWidth="1"/>
    <col min="10" max="10" width="53.42578125" style="12" customWidth="1"/>
    <col min="11" max="11" width="8.140625" style="12" customWidth="1"/>
    <col min="12" max="12" width="10.5703125" style="12" hidden="1" customWidth="1"/>
    <col min="13" max="13" width="9.140625" style="12" hidden="1" customWidth="1"/>
    <col min="14" max="14" width="8.140625" style="12" hidden="1" customWidth="1"/>
    <col min="15" max="15" width="8.140625" style="12" customWidth="1"/>
    <col min="16" max="16384" width="45" style="12"/>
  </cols>
  <sheetData>
    <row r="1" spans="1:13" ht="42" customHeight="1">
      <c r="A1" s="123" t="s">
        <v>218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3" ht="37.200000000000003" customHeight="1">
      <c r="A2" s="121" t="s">
        <v>219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3">
      <c r="A3" s="1"/>
      <c r="B3" s="1"/>
      <c r="C3" s="28"/>
      <c r="D3" s="1"/>
      <c r="E3" s="1"/>
      <c r="F3" s="1"/>
      <c r="G3" s="1"/>
      <c r="H3" s="1"/>
    </row>
    <row r="4" spans="1:13">
      <c r="I4" s="13" t="s">
        <v>64</v>
      </c>
    </row>
    <row r="5" spans="1:13" ht="42.6" customHeight="1">
      <c r="A5" s="137"/>
      <c r="B5" s="131" t="s">
        <v>71</v>
      </c>
      <c r="C5" s="132"/>
      <c r="D5" s="126" t="s">
        <v>72</v>
      </c>
      <c r="E5" s="128" t="s">
        <v>39</v>
      </c>
      <c r="F5" s="129"/>
      <c r="G5" s="129"/>
      <c r="H5" s="129"/>
      <c r="I5" s="130"/>
      <c r="J5" s="137"/>
    </row>
    <row r="6" spans="1:13" ht="46.2" customHeight="1">
      <c r="A6" s="139"/>
      <c r="B6" s="15" t="s">
        <v>65</v>
      </c>
      <c r="C6" s="29" t="s">
        <v>66</v>
      </c>
      <c r="D6" s="127"/>
      <c r="E6" s="10" t="s">
        <v>0</v>
      </c>
      <c r="F6" s="10" t="s">
        <v>1</v>
      </c>
      <c r="G6" s="10" t="s">
        <v>2</v>
      </c>
      <c r="H6" s="10" t="s">
        <v>3</v>
      </c>
      <c r="I6" s="9" t="s">
        <v>37</v>
      </c>
      <c r="J6" s="138"/>
    </row>
    <row r="7" spans="1:13" ht="30.6" customHeight="1">
      <c r="A7" s="16" t="s">
        <v>17</v>
      </c>
      <c r="B7" s="23"/>
      <c r="C7" s="30"/>
      <c r="D7" s="17">
        <v>11111.3</v>
      </c>
      <c r="E7" s="17">
        <v>5588.6</v>
      </c>
      <c r="F7" s="17">
        <v>651.1</v>
      </c>
      <c r="G7" s="17">
        <v>2511.6999999999998</v>
      </c>
      <c r="H7" s="17">
        <v>2185.9</v>
      </c>
      <c r="I7" s="17">
        <v>173.99999999999818</v>
      </c>
      <c r="J7" s="16" t="s">
        <v>68</v>
      </c>
      <c r="L7" s="27">
        <f>E7+F7+G7+H7</f>
        <v>10937.300000000001</v>
      </c>
      <c r="M7" s="27">
        <f t="shared" ref="M7:M38" si="0">D7-L7</f>
        <v>173.99999999999818</v>
      </c>
    </row>
    <row r="8" spans="1:13" ht="25.2">
      <c r="A8" s="2" t="s">
        <v>4</v>
      </c>
      <c r="B8" s="18" t="s">
        <v>5</v>
      </c>
      <c r="C8" s="31"/>
      <c r="D8" s="19">
        <v>3762.6</v>
      </c>
      <c r="E8" s="19">
        <v>515.79999999999995</v>
      </c>
      <c r="F8" s="19">
        <v>25.9</v>
      </c>
      <c r="G8" s="19">
        <v>1267.3</v>
      </c>
      <c r="H8" s="19">
        <v>1947.1</v>
      </c>
      <c r="I8" s="19">
        <v>6.5</v>
      </c>
      <c r="J8" s="2" t="s">
        <v>40</v>
      </c>
      <c r="L8" s="27">
        <f t="shared" ref="L8:L39" si="1">SUM(E8:H8)</f>
        <v>3756.1</v>
      </c>
      <c r="M8" s="27">
        <f t="shared" si="0"/>
        <v>6.5</v>
      </c>
    </row>
    <row r="9" spans="1:13" ht="12.6">
      <c r="A9" s="2" t="s">
        <v>7</v>
      </c>
      <c r="B9" s="18" t="s">
        <v>8</v>
      </c>
      <c r="C9" s="31"/>
      <c r="D9" s="19">
        <v>5608</v>
      </c>
      <c r="E9" s="19">
        <v>4305.0000000000009</v>
      </c>
      <c r="F9" s="19">
        <v>207.69999999999993</v>
      </c>
      <c r="G9" s="19">
        <v>1048.5999999999997</v>
      </c>
      <c r="H9" s="19">
        <v>41.199999999999996</v>
      </c>
      <c r="I9" s="19">
        <v>5.5</v>
      </c>
      <c r="J9" s="2" t="s">
        <v>41</v>
      </c>
      <c r="L9" s="27">
        <f t="shared" si="1"/>
        <v>5602.5</v>
      </c>
      <c r="M9" s="27">
        <f t="shared" si="0"/>
        <v>5.5</v>
      </c>
    </row>
    <row r="10" spans="1:13" ht="25.2">
      <c r="A10" s="3" t="s">
        <v>19</v>
      </c>
      <c r="B10" s="133"/>
      <c r="C10" s="32" t="s">
        <v>15</v>
      </c>
      <c r="D10" s="19">
        <v>285.60000000000002</v>
      </c>
      <c r="E10" s="19">
        <v>62.9</v>
      </c>
      <c r="F10" s="19">
        <v>87.8</v>
      </c>
      <c r="G10" s="19">
        <v>108.1</v>
      </c>
      <c r="H10" s="19">
        <v>24.8</v>
      </c>
      <c r="I10" s="19">
        <v>2.0000000000000568</v>
      </c>
      <c r="J10" s="3" t="s">
        <v>42</v>
      </c>
      <c r="L10" s="27">
        <f t="shared" si="1"/>
        <v>283.59999999999997</v>
      </c>
      <c r="M10" s="27">
        <f t="shared" si="0"/>
        <v>2.0000000000000568</v>
      </c>
    </row>
    <row r="11" spans="1:13" ht="37.799999999999997">
      <c r="A11" s="3" t="s">
        <v>20</v>
      </c>
      <c r="B11" s="134"/>
      <c r="C11" s="6" t="s">
        <v>9</v>
      </c>
      <c r="D11" s="19">
        <v>5.5</v>
      </c>
      <c r="E11" s="19">
        <v>2.2999999999999998</v>
      </c>
      <c r="F11" s="19">
        <v>2.1</v>
      </c>
      <c r="G11" s="19">
        <v>0.2</v>
      </c>
      <c r="H11" s="36" t="s">
        <v>6</v>
      </c>
      <c r="I11" s="19">
        <v>0.89999999999999947</v>
      </c>
      <c r="J11" s="3" t="s">
        <v>43</v>
      </c>
      <c r="L11" s="27">
        <f t="shared" si="1"/>
        <v>4.6000000000000005</v>
      </c>
      <c r="M11" s="27">
        <f t="shared" si="0"/>
        <v>0.89999999999999947</v>
      </c>
    </row>
    <row r="12" spans="1:13" ht="50.4">
      <c r="A12" s="3" t="s">
        <v>220</v>
      </c>
      <c r="B12" s="134"/>
      <c r="C12" s="6">
        <v>16</v>
      </c>
      <c r="D12" s="19">
        <v>28.6</v>
      </c>
      <c r="E12" s="19">
        <v>28.1</v>
      </c>
      <c r="F12" s="19">
        <v>0.1</v>
      </c>
      <c r="G12" s="19">
        <v>0.4</v>
      </c>
      <c r="H12" s="19">
        <v>0</v>
      </c>
      <c r="I12" s="19">
        <v>0</v>
      </c>
      <c r="J12" s="3" t="s">
        <v>44</v>
      </c>
      <c r="L12" s="27">
        <f t="shared" si="1"/>
        <v>28.6</v>
      </c>
      <c r="M12" s="27">
        <f t="shared" si="0"/>
        <v>0</v>
      </c>
    </row>
    <row r="13" spans="1:13" ht="25.2">
      <c r="A13" s="3" t="s">
        <v>21</v>
      </c>
      <c r="B13" s="134"/>
      <c r="C13" s="6">
        <v>17</v>
      </c>
      <c r="D13" s="19">
        <v>10.199999999999999</v>
      </c>
      <c r="E13" s="19">
        <v>0.6</v>
      </c>
      <c r="F13" s="19">
        <v>6.6</v>
      </c>
      <c r="G13" s="19">
        <v>2.9</v>
      </c>
      <c r="H13" s="19">
        <v>0.1</v>
      </c>
      <c r="I13" s="19">
        <v>0</v>
      </c>
      <c r="J13" s="3" t="s">
        <v>45</v>
      </c>
      <c r="L13" s="27">
        <f t="shared" si="1"/>
        <v>10.199999999999999</v>
      </c>
      <c r="M13" s="27">
        <f t="shared" si="0"/>
        <v>0</v>
      </c>
    </row>
    <row r="14" spans="1:13" ht="25.8">
      <c r="A14" s="3" t="s">
        <v>22</v>
      </c>
      <c r="B14" s="134"/>
      <c r="C14" s="6">
        <v>18</v>
      </c>
      <c r="D14" s="36" t="s">
        <v>6</v>
      </c>
      <c r="E14" s="37" t="s">
        <v>6</v>
      </c>
      <c r="F14" s="36" t="s">
        <v>6</v>
      </c>
      <c r="G14" s="36" t="s">
        <v>6</v>
      </c>
      <c r="H14" s="36" t="s">
        <v>6</v>
      </c>
      <c r="I14" s="36" t="s">
        <v>6</v>
      </c>
      <c r="J14" s="3" t="s">
        <v>46</v>
      </c>
      <c r="L14" s="27">
        <f t="shared" si="1"/>
        <v>0</v>
      </c>
      <c r="M14" s="27" t="e">
        <f t="shared" si="0"/>
        <v>#VALUE!</v>
      </c>
    </row>
    <row r="15" spans="1:13" ht="25.2">
      <c r="A15" s="3" t="s">
        <v>23</v>
      </c>
      <c r="B15" s="134"/>
      <c r="C15" s="6">
        <v>19</v>
      </c>
      <c r="D15" s="19">
        <v>515.1</v>
      </c>
      <c r="E15" s="19">
        <v>488.8</v>
      </c>
      <c r="F15" s="19">
        <v>13.2</v>
      </c>
      <c r="G15" s="19">
        <v>0.5</v>
      </c>
      <c r="H15" s="19">
        <v>12.6</v>
      </c>
      <c r="I15" s="19">
        <v>0</v>
      </c>
      <c r="J15" s="3" t="s">
        <v>47</v>
      </c>
      <c r="L15" s="27">
        <f t="shared" si="1"/>
        <v>515.1</v>
      </c>
      <c r="M15" s="27">
        <f t="shared" si="0"/>
        <v>0</v>
      </c>
    </row>
    <row r="16" spans="1:13" ht="25.2">
      <c r="A16" s="3" t="s">
        <v>24</v>
      </c>
      <c r="B16" s="134"/>
      <c r="C16" s="6">
        <v>20</v>
      </c>
      <c r="D16" s="19">
        <v>60</v>
      </c>
      <c r="E16" s="19">
        <v>17.7</v>
      </c>
      <c r="F16" s="19">
        <v>35.299999999999997</v>
      </c>
      <c r="G16" s="19">
        <v>3.6</v>
      </c>
      <c r="H16" s="19">
        <v>3.4</v>
      </c>
      <c r="I16" s="19">
        <v>0</v>
      </c>
      <c r="J16" s="3" t="s">
        <v>48</v>
      </c>
      <c r="L16" s="27">
        <f t="shared" si="1"/>
        <v>60</v>
      </c>
      <c r="M16" s="27">
        <f t="shared" si="0"/>
        <v>0</v>
      </c>
    </row>
    <row r="17" spans="1:13" s="20" customFormat="1" ht="25.2">
      <c r="A17" s="5" t="s">
        <v>25</v>
      </c>
      <c r="B17" s="134"/>
      <c r="C17" s="6">
        <v>21</v>
      </c>
      <c r="D17" s="19">
        <v>11.7</v>
      </c>
      <c r="E17" s="19">
        <v>0.1</v>
      </c>
      <c r="F17" s="19">
        <v>10.199999999999999</v>
      </c>
      <c r="G17" s="36" t="s">
        <v>6</v>
      </c>
      <c r="H17" s="36" t="s">
        <v>6</v>
      </c>
      <c r="I17" s="19">
        <v>1.4000000000000004</v>
      </c>
      <c r="J17" s="5" t="s">
        <v>49</v>
      </c>
      <c r="L17" s="27">
        <f t="shared" si="1"/>
        <v>10.299999999999999</v>
      </c>
      <c r="M17" s="27">
        <f t="shared" si="0"/>
        <v>1.4000000000000004</v>
      </c>
    </row>
    <row r="18" spans="1:13" ht="25.2">
      <c r="A18" s="3" t="s">
        <v>10</v>
      </c>
      <c r="B18" s="134"/>
      <c r="C18" s="6">
        <v>22</v>
      </c>
      <c r="D18" s="19">
        <v>0.7</v>
      </c>
      <c r="E18" s="19">
        <v>0</v>
      </c>
      <c r="F18" s="19">
        <v>0.6</v>
      </c>
      <c r="G18" s="19">
        <v>0</v>
      </c>
      <c r="H18" s="36" t="s">
        <v>6</v>
      </c>
      <c r="I18" s="19">
        <v>9.9999999999999978E-2</v>
      </c>
      <c r="J18" s="3" t="s">
        <v>50</v>
      </c>
      <c r="L18" s="27">
        <f t="shared" si="1"/>
        <v>0.6</v>
      </c>
      <c r="M18" s="27">
        <f t="shared" si="0"/>
        <v>9.9999999999999978E-2</v>
      </c>
    </row>
    <row r="19" spans="1:13" ht="25.2">
      <c r="A19" s="3" t="s">
        <v>26</v>
      </c>
      <c r="B19" s="134"/>
      <c r="C19" s="6">
        <v>23</v>
      </c>
      <c r="D19" s="19">
        <v>96.1</v>
      </c>
      <c r="E19" s="19">
        <v>67.7</v>
      </c>
      <c r="F19" s="19">
        <v>6.4</v>
      </c>
      <c r="G19" s="19">
        <v>21.4</v>
      </c>
      <c r="H19" s="19">
        <v>0</v>
      </c>
      <c r="I19" s="19">
        <v>0.59999999999999432</v>
      </c>
      <c r="J19" s="3" t="s">
        <v>51</v>
      </c>
      <c r="L19" s="27">
        <f t="shared" si="1"/>
        <v>95.5</v>
      </c>
      <c r="M19" s="27">
        <f t="shared" si="0"/>
        <v>0.59999999999999432</v>
      </c>
    </row>
    <row r="20" spans="1:13" ht="12.6">
      <c r="A20" s="3" t="s">
        <v>27</v>
      </c>
      <c r="B20" s="134"/>
      <c r="C20" s="6">
        <v>24</v>
      </c>
      <c r="D20" s="19">
        <v>4436.2</v>
      </c>
      <c r="E20" s="19">
        <v>3487.6</v>
      </c>
      <c r="F20" s="19">
        <v>38.4</v>
      </c>
      <c r="G20" s="19">
        <v>909.5</v>
      </c>
      <c r="H20" s="19">
        <v>0.3</v>
      </c>
      <c r="I20" s="19">
        <v>0.3999999999996362</v>
      </c>
      <c r="J20" s="3" t="s">
        <v>52</v>
      </c>
      <c r="L20" s="27">
        <f t="shared" si="1"/>
        <v>4435.8</v>
      </c>
      <c r="M20" s="27">
        <f t="shared" si="0"/>
        <v>0.3999999999996362</v>
      </c>
    </row>
    <row r="21" spans="1:13" ht="37.799999999999997">
      <c r="A21" s="3" t="s">
        <v>28</v>
      </c>
      <c r="B21" s="134"/>
      <c r="C21" s="6">
        <v>25</v>
      </c>
      <c r="D21" s="19">
        <v>49.5</v>
      </c>
      <c r="E21" s="19">
        <v>48.6</v>
      </c>
      <c r="F21" s="19">
        <v>0.8</v>
      </c>
      <c r="G21" s="19">
        <v>0.1</v>
      </c>
      <c r="H21" s="36" t="s">
        <v>6</v>
      </c>
      <c r="I21" s="19">
        <v>0</v>
      </c>
      <c r="J21" s="3" t="s">
        <v>53</v>
      </c>
      <c r="L21" s="27">
        <f t="shared" si="1"/>
        <v>49.5</v>
      </c>
      <c r="M21" s="27">
        <f t="shared" si="0"/>
        <v>0</v>
      </c>
    </row>
    <row r="22" spans="1:13" ht="25.2">
      <c r="A22" s="3" t="s">
        <v>29</v>
      </c>
      <c r="B22" s="134"/>
      <c r="C22" s="6">
        <v>26</v>
      </c>
      <c r="D22" s="19">
        <v>0.4</v>
      </c>
      <c r="E22" s="19">
        <v>0.3</v>
      </c>
      <c r="F22" s="19">
        <v>0.1</v>
      </c>
      <c r="G22" s="36" t="s">
        <v>6</v>
      </c>
      <c r="H22" s="36" t="s">
        <v>6</v>
      </c>
      <c r="I22" s="19">
        <v>0</v>
      </c>
      <c r="J22" s="3" t="s">
        <v>54</v>
      </c>
      <c r="L22" s="27">
        <f t="shared" si="1"/>
        <v>0.4</v>
      </c>
      <c r="M22" s="27">
        <f t="shared" si="0"/>
        <v>0</v>
      </c>
    </row>
    <row r="23" spans="1:13" ht="12.6">
      <c r="A23" s="3" t="s">
        <v>30</v>
      </c>
      <c r="B23" s="134"/>
      <c r="C23" s="6">
        <v>27</v>
      </c>
      <c r="D23" s="19">
        <v>90.1</v>
      </c>
      <c r="E23" s="19">
        <v>89.3</v>
      </c>
      <c r="F23" s="19">
        <v>0.2</v>
      </c>
      <c r="G23" s="19">
        <v>0.6</v>
      </c>
      <c r="H23" s="36" t="s">
        <v>6</v>
      </c>
      <c r="I23" s="19">
        <v>0</v>
      </c>
      <c r="J23" s="3" t="s">
        <v>55</v>
      </c>
      <c r="L23" s="27">
        <f t="shared" si="1"/>
        <v>90.1</v>
      </c>
      <c r="M23" s="27">
        <f t="shared" si="0"/>
        <v>0</v>
      </c>
    </row>
    <row r="24" spans="1:13" ht="25.2">
      <c r="A24" s="3" t="s">
        <v>31</v>
      </c>
      <c r="B24" s="134"/>
      <c r="C24" s="6">
        <v>28</v>
      </c>
      <c r="D24" s="19">
        <v>10.6</v>
      </c>
      <c r="E24" s="19">
        <v>4.7</v>
      </c>
      <c r="F24" s="19">
        <v>5.6</v>
      </c>
      <c r="G24" s="19">
        <v>0.3</v>
      </c>
      <c r="H24" s="36" t="s">
        <v>6</v>
      </c>
      <c r="I24" s="19">
        <v>0</v>
      </c>
      <c r="J24" s="3" t="s">
        <v>56</v>
      </c>
      <c r="L24" s="27">
        <f t="shared" si="1"/>
        <v>10.600000000000001</v>
      </c>
      <c r="M24" s="27">
        <f t="shared" si="0"/>
        <v>0</v>
      </c>
    </row>
    <row r="25" spans="1:13" ht="25.2">
      <c r="A25" s="3" t="s">
        <v>32</v>
      </c>
      <c r="B25" s="134"/>
      <c r="C25" s="6">
        <v>29</v>
      </c>
      <c r="D25" s="19">
        <v>0.7</v>
      </c>
      <c r="E25" s="19">
        <v>0.7</v>
      </c>
      <c r="F25" s="19">
        <v>0</v>
      </c>
      <c r="G25" s="19">
        <v>0</v>
      </c>
      <c r="H25" s="36" t="s">
        <v>6</v>
      </c>
      <c r="I25" s="19">
        <v>0</v>
      </c>
      <c r="J25" s="3" t="s">
        <v>57</v>
      </c>
      <c r="L25" s="27">
        <f t="shared" si="1"/>
        <v>0.7</v>
      </c>
      <c r="M25" s="27">
        <f t="shared" si="0"/>
        <v>0</v>
      </c>
    </row>
    <row r="26" spans="1:13" ht="12.6">
      <c r="A26" s="3" t="s">
        <v>33</v>
      </c>
      <c r="B26" s="134"/>
      <c r="C26" s="6">
        <v>30</v>
      </c>
      <c r="D26" s="19">
        <v>6</v>
      </c>
      <c r="E26" s="19">
        <v>4.9000000000000004</v>
      </c>
      <c r="F26" s="19">
        <v>0.1</v>
      </c>
      <c r="G26" s="19">
        <v>1</v>
      </c>
      <c r="H26" s="36" t="s">
        <v>6</v>
      </c>
      <c r="I26" s="19">
        <v>0</v>
      </c>
      <c r="J26" s="3" t="s">
        <v>58</v>
      </c>
      <c r="L26" s="27">
        <f t="shared" si="1"/>
        <v>6</v>
      </c>
      <c r="M26" s="27">
        <f t="shared" si="0"/>
        <v>0</v>
      </c>
    </row>
    <row r="27" spans="1:13" ht="25.2">
      <c r="A27" s="3" t="s">
        <v>34</v>
      </c>
      <c r="B27" s="134"/>
      <c r="C27" s="6" t="s">
        <v>11</v>
      </c>
      <c r="D27" s="19">
        <v>0.6</v>
      </c>
      <c r="E27" s="19">
        <v>0.6</v>
      </c>
      <c r="F27" s="36" t="s">
        <v>6</v>
      </c>
      <c r="G27" s="19">
        <v>0</v>
      </c>
      <c r="H27" s="36" t="s">
        <v>6</v>
      </c>
      <c r="I27" s="19">
        <v>0</v>
      </c>
      <c r="J27" s="3" t="s">
        <v>60</v>
      </c>
      <c r="L27" s="27">
        <f t="shared" si="1"/>
        <v>0.6</v>
      </c>
      <c r="M27" s="27">
        <f t="shared" si="0"/>
        <v>0</v>
      </c>
    </row>
    <row r="28" spans="1:13" ht="25.2">
      <c r="A28" s="3" t="s">
        <v>35</v>
      </c>
      <c r="B28" s="135"/>
      <c r="C28" s="6">
        <v>33</v>
      </c>
      <c r="D28" s="19">
        <v>0.4</v>
      </c>
      <c r="E28" s="19">
        <v>0.1</v>
      </c>
      <c r="F28" s="19">
        <v>0.2</v>
      </c>
      <c r="G28" s="19">
        <v>0</v>
      </c>
      <c r="H28" s="36" t="s">
        <v>6</v>
      </c>
      <c r="I28" s="19">
        <v>9.9999999999999978E-2</v>
      </c>
      <c r="J28" s="3" t="s">
        <v>59</v>
      </c>
      <c r="L28" s="27">
        <f t="shared" si="1"/>
        <v>0.30000000000000004</v>
      </c>
      <c r="M28" s="27">
        <f t="shared" si="0"/>
        <v>9.9999999999999978E-2</v>
      </c>
    </row>
    <row r="29" spans="1:13" ht="25.2">
      <c r="A29" s="2" t="s">
        <v>12</v>
      </c>
      <c r="B29" s="4" t="s">
        <v>13</v>
      </c>
      <c r="C29" s="6"/>
      <c r="D29" s="19">
        <v>1135.5999999999999</v>
      </c>
      <c r="E29" s="19">
        <v>699.4</v>
      </c>
      <c r="F29" s="19">
        <v>60.7</v>
      </c>
      <c r="G29" s="19">
        <v>164.3</v>
      </c>
      <c r="H29" s="19">
        <v>67.900000000000006</v>
      </c>
      <c r="I29" s="19">
        <v>143.29999999999984</v>
      </c>
      <c r="J29" s="2" t="s">
        <v>61</v>
      </c>
      <c r="L29" s="27">
        <f t="shared" si="1"/>
        <v>992.30000000000007</v>
      </c>
      <c r="M29" s="27">
        <f t="shared" si="0"/>
        <v>143.29999999999984</v>
      </c>
    </row>
    <row r="30" spans="1:13" ht="12.6">
      <c r="A30" s="7" t="s">
        <v>14</v>
      </c>
      <c r="B30" s="14" t="s">
        <v>16</v>
      </c>
      <c r="C30" s="33"/>
      <c r="D30" s="19">
        <v>605.099999999999</v>
      </c>
      <c r="E30" s="19">
        <v>68.399999999999295</v>
      </c>
      <c r="F30" s="19">
        <v>356.80000000000013</v>
      </c>
      <c r="G30" s="19">
        <v>31.500000000000171</v>
      </c>
      <c r="H30" s="19">
        <v>129.70000000000019</v>
      </c>
      <c r="I30" s="19">
        <v>18.69999999999925</v>
      </c>
      <c r="J30" s="7" t="s">
        <v>62</v>
      </c>
      <c r="L30" s="27">
        <f t="shared" si="1"/>
        <v>586.39999999999975</v>
      </c>
      <c r="M30" s="27">
        <f t="shared" si="0"/>
        <v>18.69999999999925</v>
      </c>
    </row>
    <row r="31" spans="1:13" ht="25.2">
      <c r="A31" s="21" t="s">
        <v>18</v>
      </c>
      <c r="B31" s="4"/>
      <c r="C31" s="34"/>
      <c r="D31" s="17">
        <v>7014.4</v>
      </c>
      <c r="E31" s="17">
        <v>3980.1</v>
      </c>
      <c r="F31" s="17">
        <v>559.6</v>
      </c>
      <c r="G31" s="17">
        <v>2355.5</v>
      </c>
      <c r="H31" s="17">
        <v>118.9</v>
      </c>
      <c r="I31" s="17">
        <v>0.3000000000001819</v>
      </c>
      <c r="J31" s="21" t="s">
        <v>69</v>
      </c>
      <c r="L31" s="27">
        <f t="shared" si="1"/>
        <v>7014.0999999999995</v>
      </c>
      <c r="M31" s="27">
        <f t="shared" si="0"/>
        <v>0.3000000000001819</v>
      </c>
    </row>
    <row r="32" spans="1:13" ht="25.2">
      <c r="A32" s="2" t="s">
        <v>4</v>
      </c>
      <c r="B32" s="18" t="s">
        <v>5</v>
      </c>
      <c r="C32" s="31"/>
      <c r="D32" s="19">
        <v>1406.9</v>
      </c>
      <c r="E32" s="19">
        <v>125.5</v>
      </c>
      <c r="F32" s="19">
        <v>13.8</v>
      </c>
      <c r="G32" s="19">
        <v>1267.3</v>
      </c>
      <c r="H32" s="36" t="s">
        <v>6</v>
      </c>
      <c r="I32" s="19">
        <v>0.3000000000001819</v>
      </c>
      <c r="J32" s="2" t="s">
        <v>40</v>
      </c>
      <c r="L32" s="27">
        <f t="shared" si="1"/>
        <v>1406.6</v>
      </c>
      <c r="M32" s="27">
        <f t="shared" si="0"/>
        <v>0.3000000000001819</v>
      </c>
    </row>
    <row r="33" spans="1:13" ht="12.6">
      <c r="A33" s="2" t="s">
        <v>7</v>
      </c>
      <c r="B33" s="18" t="s">
        <v>8</v>
      </c>
      <c r="C33" s="31"/>
      <c r="D33" s="19">
        <v>4803.2</v>
      </c>
      <c r="E33" s="19">
        <v>3699.4</v>
      </c>
      <c r="F33" s="19">
        <v>162.99999999999997</v>
      </c>
      <c r="G33" s="19">
        <v>940.7</v>
      </c>
      <c r="H33" s="19">
        <v>0.1</v>
      </c>
      <c r="I33" s="19">
        <v>0</v>
      </c>
      <c r="J33" s="2" t="s">
        <v>41</v>
      </c>
      <c r="L33" s="27">
        <f t="shared" si="1"/>
        <v>4803.2000000000007</v>
      </c>
      <c r="M33" s="27">
        <f t="shared" si="0"/>
        <v>0</v>
      </c>
    </row>
    <row r="34" spans="1:13" ht="25.2">
      <c r="A34" s="3" t="s">
        <v>19</v>
      </c>
      <c r="B34" s="136"/>
      <c r="C34" s="32" t="s">
        <v>15</v>
      </c>
      <c r="D34" s="19">
        <v>129.19999999999999</v>
      </c>
      <c r="E34" s="19">
        <v>46.3</v>
      </c>
      <c r="F34" s="19">
        <v>76.2</v>
      </c>
      <c r="G34" s="19">
        <v>6.6</v>
      </c>
      <c r="H34" s="19">
        <v>0.1</v>
      </c>
      <c r="I34" s="36">
        <v>0</v>
      </c>
      <c r="J34" s="3" t="s">
        <v>42</v>
      </c>
      <c r="L34" s="27">
        <f t="shared" si="1"/>
        <v>129.19999999999999</v>
      </c>
      <c r="M34" s="27">
        <f t="shared" si="0"/>
        <v>0</v>
      </c>
    </row>
    <row r="35" spans="1:13" ht="37.799999999999997">
      <c r="A35" s="3" t="s">
        <v>20</v>
      </c>
      <c r="B35" s="136"/>
      <c r="C35" s="6" t="s">
        <v>9</v>
      </c>
      <c r="D35" s="19">
        <v>4.7</v>
      </c>
      <c r="E35" s="19">
        <v>2.2999999999999998</v>
      </c>
      <c r="F35" s="19">
        <v>2.2000000000000002</v>
      </c>
      <c r="G35" s="19">
        <v>0.2</v>
      </c>
      <c r="H35" s="36" t="s">
        <v>6</v>
      </c>
      <c r="I35" s="19">
        <v>0</v>
      </c>
      <c r="J35" s="3" t="s">
        <v>43</v>
      </c>
      <c r="L35" s="27">
        <f t="shared" si="1"/>
        <v>4.7</v>
      </c>
      <c r="M35" s="27">
        <f t="shared" si="0"/>
        <v>0</v>
      </c>
    </row>
    <row r="36" spans="1:13" ht="50.4">
      <c r="A36" s="3" t="s">
        <v>220</v>
      </c>
      <c r="B36" s="136"/>
      <c r="C36" s="6">
        <v>16</v>
      </c>
      <c r="D36" s="19">
        <v>13.6</v>
      </c>
      <c r="E36" s="19">
        <v>13.3</v>
      </c>
      <c r="F36" s="36" t="s">
        <v>6</v>
      </c>
      <c r="G36" s="19">
        <v>0.3</v>
      </c>
      <c r="H36" s="36" t="s">
        <v>6</v>
      </c>
      <c r="I36" s="36">
        <v>0</v>
      </c>
      <c r="J36" s="3" t="s">
        <v>44</v>
      </c>
      <c r="L36" s="27">
        <f t="shared" si="1"/>
        <v>13.600000000000001</v>
      </c>
      <c r="M36" s="27">
        <f t="shared" si="0"/>
        <v>0</v>
      </c>
    </row>
    <row r="37" spans="1:13" ht="25.8">
      <c r="A37" s="3" t="s">
        <v>21</v>
      </c>
      <c r="B37" s="136"/>
      <c r="C37" s="6">
        <v>17</v>
      </c>
      <c r="D37" s="19">
        <v>5.6</v>
      </c>
      <c r="E37" s="37" t="s">
        <v>6</v>
      </c>
      <c r="F37" s="19">
        <v>5.6</v>
      </c>
      <c r="G37" s="36" t="s">
        <v>6</v>
      </c>
      <c r="H37" s="36" t="s">
        <v>6</v>
      </c>
      <c r="I37" s="19">
        <v>0</v>
      </c>
      <c r="J37" s="3" t="s">
        <v>45</v>
      </c>
      <c r="L37" s="27">
        <f t="shared" si="1"/>
        <v>5.6</v>
      </c>
      <c r="M37" s="27">
        <f t="shared" si="0"/>
        <v>0</v>
      </c>
    </row>
    <row r="38" spans="1:13" ht="25.8">
      <c r="A38" s="3" t="s">
        <v>22</v>
      </c>
      <c r="B38" s="136"/>
      <c r="C38" s="6">
        <v>18</v>
      </c>
      <c r="D38" s="19" t="s">
        <v>6</v>
      </c>
      <c r="E38" s="37" t="s">
        <v>6</v>
      </c>
      <c r="F38" s="36" t="s">
        <v>6</v>
      </c>
      <c r="G38" s="36" t="s">
        <v>6</v>
      </c>
      <c r="H38" s="36" t="s">
        <v>6</v>
      </c>
      <c r="I38" s="36" t="s">
        <v>6</v>
      </c>
      <c r="J38" s="3" t="s">
        <v>46</v>
      </c>
      <c r="L38" s="27">
        <f t="shared" si="1"/>
        <v>0</v>
      </c>
      <c r="M38" s="27" t="e">
        <f t="shared" si="0"/>
        <v>#VALUE!</v>
      </c>
    </row>
    <row r="39" spans="1:13" ht="25.2">
      <c r="A39" s="3" t="s">
        <v>23</v>
      </c>
      <c r="B39" s="136"/>
      <c r="C39" s="6">
        <v>19</v>
      </c>
      <c r="D39" s="19">
        <v>12.4</v>
      </c>
      <c r="E39" s="19">
        <v>3.1</v>
      </c>
      <c r="F39" s="19">
        <v>9.3000000000000007</v>
      </c>
      <c r="G39" s="36" t="s">
        <v>6</v>
      </c>
      <c r="H39" s="36" t="s">
        <v>6</v>
      </c>
      <c r="I39" s="19">
        <v>0</v>
      </c>
      <c r="J39" s="3" t="s">
        <v>47</v>
      </c>
      <c r="L39" s="27">
        <f t="shared" si="1"/>
        <v>12.4</v>
      </c>
      <c r="M39" s="27">
        <f t="shared" ref="M39:M70" si="2">D39-L39</f>
        <v>0</v>
      </c>
    </row>
    <row r="40" spans="1:13" ht="25.2">
      <c r="A40" s="3" t="s">
        <v>24</v>
      </c>
      <c r="B40" s="136"/>
      <c r="C40" s="6">
        <v>20</v>
      </c>
      <c r="D40" s="19">
        <v>31</v>
      </c>
      <c r="E40" s="19">
        <v>15.1</v>
      </c>
      <c r="F40" s="19">
        <v>12.9</v>
      </c>
      <c r="G40" s="19">
        <v>3</v>
      </c>
      <c r="H40" s="36" t="s">
        <v>6</v>
      </c>
      <c r="I40" s="36">
        <v>0</v>
      </c>
      <c r="J40" s="3" t="s">
        <v>48</v>
      </c>
      <c r="L40" s="27">
        <f t="shared" ref="L40:L71" si="3">SUM(E40:H40)</f>
        <v>31</v>
      </c>
      <c r="M40" s="27">
        <f t="shared" si="2"/>
        <v>0</v>
      </c>
    </row>
    <row r="41" spans="1:13" ht="25.2">
      <c r="A41" s="5" t="s">
        <v>25</v>
      </c>
      <c r="B41" s="136"/>
      <c r="C41" s="6">
        <v>21</v>
      </c>
      <c r="D41" s="19">
        <v>10.199999999999999</v>
      </c>
      <c r="E41" s="19">
        <v>0</v>
      </c>
      <c r="F41" s="19">
        <v>10.199999999999999</v>
      </c>
      <c r="G41" s="36" t="s">
        <v>6</v>
      </c>
      <c r="H41" s="36" t="s">
        <v>6</v>
      </c>
      <c r="I41" s="19">
        <v>0</v>
      </c>
      <c r="J41" s="5" t="s">
        <v>49</v>
      </c>
      <c r="L41" s="27">
        <f t="shared" si="3"/>
        <v>10.199999999999999</v>
      </c>
      <c r="M41" s="27">
        <f t="shared" si="2"/>
        <v>0</v>
      </c>
    </row>
    <row r="42" spans="1:13" ht="25.8">
      <c r="A42" s="3" t="s">
        <v>10</v>
      </c>
      <c r="B42" s="136"/>
      <c r="C42" s="6">
        <v>22</v>
      </c>
      <c r="D42" s="19">
        <v>0.3</v>
      </c>
      <c r="E42" s="37" t="s">
        <v>6</v>
      </c>
      <c r="F42" s="19">
        <v>0.3</v>
      </c>
      <c r="G42" s="19">
        <v>0</v>
      </c>
      <c r="H42" s="36" t="s">
        <v>6</v>
      </c>
      <c r="I42" s="19">
        <v>0</v>
      </c>
      <c r="J42" s="3" t="s">
        <v>50</v>
      </c>
      <c r="L42" s="27">
        <f t="shared" si="3"/>
        <v>0.3</v>
      </c>
      <c r="M42" s="27">
        <f t="shared" si="2"/>
        <v>0</v>
      </c>
    </row>
    <row r="43" spans="1:13" ht="25.2">
      <c r="A43" s="3" t="s">
        <v>26</v>
      </c>
      <c r="B43" s="136"/>
      <c r="C43" s="6">
        <v>23</v>
      </c>
      <c r="D43" s="19">
        <v>87</v>
      </c>
      <c r="E43" s="19">
        <v>60.8</v>
      </c>
      <c r="F43" s="19">
        <v>4.8</v>
      </c>
      <c r="G43" s="19">
        <v>21.4</v>
      </c>
      <c r="H43" s="36" t="s">
        <v>6</v>
      </c>
      <c r="I43" s="19">
        <v>0</v>
      </c>
      <c r="J43" s="3" t="s">
        <v>51</v>
      </c>
      <c r="L43" s="27">
        <f t="shared" si="3"/>
        <v>87</v>
      </c>
      <c r="M43" s="27">
        <f t="shared" si="2"/>
        <v>0</v>
      </c>
    </row>
    <row r="44" spans="1:13" ht="12.6">
      <c r="A44" s="3" t="s">
        <v>27</v>
      </c>
      <c r="B44" s="136"/>
      <c r="C44" s="6">
        <v>24</v>
      </c>
      <c r="D44" s="19">
        <v>4408.7</v>
      </c>
      <c r="E44" s="19">
        <v>3463.9</v>
      </c>
      <c r="F44" s="19">
        <v>37.1</v>
      </c>
      <c r="G44" s="19">
        <v>907.7</v>
      </c>
      <c r="H44" s="36" t="s">
        <v>6</v>
      </c>
      <c r="I44" s="19">
        <v>0</v>
      </c>
      <c r="J44" s="3" t="s">
        <v>52</v>
      </c>
      <c r="L44" s="27">
        <f t="shared" si="3"/>
        <v>4408.7</v>
      </c>
      <c r="M44" s="27">
        <f t="shared" si="2"/>
        <v>0</v>
      </c>
    </row>
    <row r="45" spans="1:13" ht="37.799999999999997">
      <c r="A45" s="3" t="s">
        <v>28</v>
      </c>
      <c r="B45" s="136"/>
      <c r="C45" s="6">
        <v>25</v>
      </c>
      <c r="D45" s="19">
        <v>1</v>
      </c>
      <c r="E45" s="19">
        <v>0.1</v>
      </c>
      <c r="F45" s="19">
        <v>0.8</v>
      </c>
      <c r="G45" s="19">
        <v>0.1</v>
      </c>
      <c r="H45" s="36" t="s">
        <v>6</v>
      </c>
      <c r="I45" s="19">
        <v>0</v>
      </c>
      <c r="J45" s="3" t="s">
        <v>53</v>
      </c>
      <c r="L45" s="27">
        <f t="shared" si="3"/>
        <v>1</v>
      </c>
      <c r="M45" s="27">
        <f t="shared" si="2"/>
        <v>0</v>
      </c>
    </row>
    <row r="46" spans="1:13" ht="25.2">
      <c r="A46" s="3" t="s">
        <v>29</v>
      </c>
      <c r="B46" s="136"/>
      <c r="C46" s="6">
        <v>26</v>
      </c>
      <c r="D46" s="19">
        <v>0.3</v>
      </c>
      <c r="E46" s="19">
        <v>0.2</v>
      </c>
      <c r="F46" s="19">
        <v>0.1</v>
      </c>
      <c r="G46" s="36" t="s">
        <v>6</v>
      </c>
      <c r="H46" s="36" t="s">
        <v>6</v>
      </c>
      <c r="I46" s="19">
        <v>0</v>
      </c>
      <c r="J46" s="3" t="s">
        <v>54</v>
      </c>
      <c r="L46" s="27">
        <f t="shared" si="3"/>
        <v>0.30000000000000004</v>
      </c>
      <c r="M46" s="27">
        <f t="shared" si="2"/>
        <v>0</v>
      </c>
    </row>
    <row r="47" spans="1:13" ht="12.6">
      <c r="A47" s="3" t="s">
        <v>30</v>
      </c>
      <c r="B47" s="136"/>
      <c r="C47" s="6">
        <v>27</v>
      </c>
      <c r="D47" s="19">
        <v>90</v>
      </c>
      <c r="E47" s="19">
        <v>89.3</v>
      </c>
      <c r="F47" s="19">
        <v>0.1</v>
      </c>
      <c r="G47" s="19">
        <v>0.6</v>
      </c>
      <c r="H47" s="36" t="s">
        <v>6</v>
      </c>
      <c r="I47" s="19">
        <v>0</v>
      </c>
      <c r="J47" s="3" t="s">
        <v>55</v>
      </c>
      <c r="L47" s="27">
        <f t="shared" si="3"/>
        <v>89.999999999999986</v>
      </c>
      <c r="M47" s="27">
        <f t="shared" si="2"/>
        <v>0</v>
      </c>
    </row>
    <row r="48" spans="1:13" ht="25.2">
      <c r="A48" s="3" t="s">
        <v>31</v>
      </c>
      <c r="B48" s="136"/>
      <c r="C48" s="6">
        <v>28</v>
      </c>
      <c r="D48" s="19">
        <v>7.1</v>
      </c>
      <c r="E48" s="19">
        <v>3.7</v>
      </c>
      <c r="F48" s="19">
        <v>3.1</v>
      </c>
      <c r="G48" s="19">
        <v>0.3</v>
      </c>
      <c r="H48" s="36" t="s">
        <v>6</v>
      </c>
      <c r="I48" s="36">
        <v>0</v>
      </c>
      <c r="J48" s="3" t="s">
        <v>56</v>
      </c>
      <c r="L48" s="27">
        <f t="shared" si="3"/>
        <v>7.1000000000000005</v>
      </c>
      <c r="M48" s="27">
        <f t="shared" si="2"/>
        <v>0</v>
      </c>
    </row>
    <row r="49" spans="1:13" ht="25.2">
      <c r="A49" s="3" t="s">
        <v>32</v>
      </c>
      <c r="B49" s="136"/>
      <c r="C49" s="6">
        <v>29</v>
      </c>
      <c r="D49" s="19">
        <v>0</v>
      </c>
      <c r="E49" s="19">
        <v>0</v>
      </c>
      <c r="F49" s="36" t="s">
        <v>6</v>
      </c>
      <c r="G49" s="19">
        <v>0</v>
      </c>
      <c r="H49" s="36" t="s">
        <v>6</v>
      </c>
      <c r="I49" s="19">
        <v>0</v>
      </c>
      <c r="J49" s="3" t="s">
        <v>57</v>
      </c>
      <c r="L49" s="27">
        <f t="shared" si="3"/>
        <v>0</v>
      </c>
      <c r="M49" s="27">
        <f t="shared" si="2"/>
        <v>0</v>
      </c>
    </row>
    <row r="50" spans="1:13" ht="12.6">
      <c r="A50" s="3" t="s">
        <v>33</v>
      </c>
      <c r="B50" s="136"/>
      <c r="C50" s="6">
        <v>30</v>
      </c>
      <c r="D50" s="19">
        <v>1.3</v>
      </c>
      <c r="E50" s="19">
        <v>0.8</v>
      </c>
      <c r="F50" s="19">
        <v>0.1</v>
      </c>
      <c r="G50" s="19">
        <v>0.4</v>
      </c>
      <c r="H50" s="36" t="s">
        <v>6</v>
      </c>
      <c r="I50" s="19">
        <v>0</v>
      </c>
      <c r="J50" s="3" t="s">
        <v>58</v>
      </c>
      <c r="L50" s="27">
        <f t="shared" si="3"/>
        <v>1.3</v>
      </c>
      <c r="M50" s="27">
        <f t="shared" si="2"/>
        <v>0</v>
      </c>
    </row>
    <row r="51" spans="1:13" ht="25.2">
      <c r="A51" s="3" t="s">
        <v>34</v>
      </c>
      <c r="B51" s="136"/>
      <c r="C51" s="6" t="s">
        <v>11</v>
      </c>
      <c r="D51" s="19">
        <v>0.4</v>
      </c>
      <c r="E51" s="19">
        <v>0.4</v>
      </c>
      <c r="F51" s="36" t="s">
        <v>6</v>
      </c>
      <c r="G51" s="19">
        <v>0</v>
      </c>
      <c r="H51" s="36" t="s">
        <v>6</v>
      </c>
      <c r="I51" s="19">
        <v>0</v>
      </c>
      <c r="J51" s="3" t="s">
        <v>60</v>
      </c>
      <c r="L51" s="27">
        <f t="shared" si="3"/>
        <v>0.4</v>
      </c>
      <c r="M51" s="27">
        <f t="shared" si="2"/>
        <v>0</v>
      </c>
    </row>
    <row r="52" spans="1:13" ht="25.2">
      <c r="A52" s="3" t="s">
        <v>35</v>
      </c>
      <c r="B52" s="136"/>
      <c r="C52" s="6">
        <v>33</v>
      </c>
      <c r="D52" s="19">
        <v>0.4</v>
      </c>
      <c r="E52" s="19">
        <v>0.1</v>
      </c>
      <c r="F52" s="19">
        <v>0.2</v>
      </c>
      <c r="G52" s="19">
        <v>0.1</v>
      </c>
      <c r="H52" s="36" t="s">
        <v>6</v>
      </c>
      <c r="I52" s="19">
        <v>0</v>
      </c>
      <c r="J52" s="3" t="s">
        <v>59</v>
      </c>
      <c r="L52" s="27">
        <f t="shared" si="3"/>
        <v>0.4</v>
      </c>
      <c r="M52" s="27">
        <f t="shared" si="2"/>
        <v>0</v>
      </c>
    </row>
    <row r="53" spans="1:13" ht="25.2">
      <c r="A53" s="2" t="s">
        <v>12</v>
      </c>
      <c r="B53" s="4" t="s">
        <v>13</v>
      </c>
      <c r="C53" s="6"/>
      <c r="D53" s="19">
        <v>284.7</v>
      </c>
      <c r="E53" s="19">
        <v>134.30000000000001</v>
      </c>
      <c r="F53" s="19">
        <v>28.4</v>
      </c>
      <c r="G53" s="19">
        <v>116.2</v>
      </c>
      <c r="H53" s="19">
        <v>5.8</v>
      </c>
      <c r="I53" s="19">
        <v>0</v>
      </c>
      <c r="J53" s="2" t="s">
        <v>61</v>
      </c>
      <c r="L53" s="27">
        <f t="shared" si="3"/>
        <v>284.70000000000005</v>
      </c>
      <c r="M53" s="27">
        <f t="shared" si="2"/>
        <v>0</v>
      </c>
    </row>
    <row r="54" spans="1:13" ht="12.6">
      <c r="A54" s="8" t="s">
        <v>14</v>
      </c>
      <c r="B54" s="4" t="s">
        <v>16</v>
      </c>
      <c r="C54" s="34"/>
      <c r="D54" s="19">
        <v>519.60000000000014</v>
      </c>
      <c r="E54" s="19">
        <v>20.899999999999807</v>
      </c>
      <c r="F54" s="19">
        <v>354.40000000000009</v>
      </c>
      <c r="G54" s="19">
        <v>31.299999999999997</v>
      </c>
      <c r="H54" s="19">
        <v>113.00000000000001</v>
      </c>
      <c r="I54" s="36">
        <v>0</v>
      </c>
      <c r="J54" s="7" t="s">
        <v>62</v>
      </c>
      <c r="L54" s="27">
        <f t="shared" si="3"/>
        <v>519.59999999999991</v>
      </c>
      <c r="M54" s="27">
        <f t="shared" si="2"/>
        <v>0</v>
      </c>
    </row>
    <row r="55" spans="1:13" ht="37.799999999999997">
      <c r="A55" s="21" t="s">
        <v>36</v>
      </c>
      <c r="B55" s="4"/>
      <c r="C55" s="34"/>
      <c r="D55" s="17">
        <v>3986.6</v>
      </c>
      <c r="E55" s="22">
        <v>1597.3</v>
      </c>
      <c r="F55" s="17">
        <v>60.1</v>
      </c>
      <c r="G55" s="17">
        <v>154.80000000000001</v>
      </c>
      <c r="H55" s="17">
        <v>2031.3</v>
      </c>
      <c r="I55" s="17">
        <v>143.09999999999991</v>
      </c>
      <c r="J55" s="21" t="s">
        <v>70</v>
      </c>
      <c r="L55" s="27">
        <f t="shared" si="3"/>
        <v>3843.5</v>
      </c>
      <c r="M55" s="27">
        <f t="shared" si="2"/>
        <v>143.09999999999991</v>
      </c>
    </row>
    <row r="56" spans="1:13" ht="25.2">
      <c r="A56" s="2" t="s">
        <v>4</v>
      </c>
      <c r="B56" s="18" t="s">
        <v>5</v>
      </c>
      <c r="C56" s="31"/>
      <c r="D56" s="19">
        <v>2337.8000000000002</v>
      </c>
      <c r="E56" s="19">
        <v>389.3</v>
      </c>
      <c r="F56" s="19">
        <v>11.6</v>
      </c>
      <c r="G56" s="36" t="s">
        <v>6</v>
      </c>
      <c r="H56" s="19">
        <v>1936.8</v>
      </c>
      <c r="I56" s="19">
        <v>0.1000000000003638</v>
      </c>
      <c r="J56" s="2" t="s">
        <v>40</v>
      </c>
      <c r="L56" s="27">
        <f t="shared" si="3"/>
        <v>2337.6999999999998</v>
      </c>
      <c r="M56" s="27">
        <f t="shared" si="2"/>
        <v>0.1000000000003638</v>
      </c>
    </row>
    <row r="57" spans="1:13" ht="12.6">
      <c r="A57" s="2" t="s">
        <v>7</v>
      </c>
      <c r="B57" s="18" t="s">
        <v>8</v>
      </c>
      <c r="C57" s="31"/>
      <c r="D57" s="19">
        <v>787.3</v>
      </c>
      <c r="E57" s="19">
        <v>597.90000000000009</v>
      </c>
      <c r="F57" s="19">
        <v>42.5</v>
      </c>
      <c r="G57" s="19">
        <v>106.6</v>
      </c>
      <c r="H57" s="19">
        <v>40.200000000000003</v>
      </c>
      <c r="I57" s="19">
        <v>9.9999999999795364E-2</v>
      </c>
      <c r="J57" s="2" t="s">
        <v>41</v>
      </c>
      <c r="L57" s="27">
        <f t="shared" si="3"/>
        <v>787.20000000000016</v>
      </c>
      <c r="M57" s="27">
        <f t="shared" si="2"/>
        <v>9.9999999999795364E-2</v>
      </c>
    </row>
    <row r="58" spans="1:13" ht="25.2">
      <c r="A58" s="3" t="s">
        <v>19</v>
      </c>
      <c r="B58" s="136"/>
      <c r="C58" s="32" t="s">
        <v>15</v>
      </c>
      <c r="D58" s="19">
        <v>151.5</v>
      </c>
      <c r="E58" s="19">
        <v>14.6</v>
      </c>
      <c r="F58" s="19">
        <v>11.3</v>
      </c>
      <c r="G58" s="19">
        <v>101.4</v>
      </c>
      <c r="H58" s="19">
        <v>24.1</v>
      </c>
      <c r="I58" s="19">
        <v>9.9999999999994316E-2</v>
      </c>
      <c r="J58" s="3" t="s">
        <v>42</v>
      </c>
      <c r="L58" s="27">
        <f t="shared" si="3"/>
        <v>151.4</v>
      </c>
      <c r="M58" s="27">
        <f t="shared" si="2"/>
        <v>9.9999999999994316E-2</v>
      </c>
    </row>
    <row r="59" spans="1:13" ht="37.799999999999997">
      <c r="A59" s="3" t="s">
        <v>20</v>
      </c>
      <c r="B59" s="136"/>
      <c r="C59" s="6" t="s">
        <v>9</v>
      </c>
      <c r="D59" s="19">
        <v>0</v>
      </c>
      <c r="E59" s="19" t="s">
        <v>6</v>
      </c>
      <c r="F59" s="19">
        <v>0</v>
      </c>
      <c r="G59" s="36" t="s">
        <v>6</v>
      </c>
      <c r="H59" s="36" t="s">
        <v>6</v>
      </c>
      <c r="I59" s="19">
        <v>0</v>
      </c>
      <c r="J59" s="3" t="s">
        <v>43</v>
      </c>
      <c r="L59" s="27">
        <f t="shared" si="3"/>
        <v>0</v>
      </c>
      <c r="M59" s="27">
        <f t="shared" si="2"/>
        <v>0</v>
      </c>
    </row>
    <row r="60" spans="1:13" ht="50.4">
      <c r="A60" s="3" t="s">
        <v>220</v>
      </c>
      <c r="B60" s="136"/>
      <c r="C60" s="6">
        <v>16</v>
      </c>
      <c r="D60" s="19">
        <v>14.9</v>
      </c>
      <c r="E60" s="19">
        <v>14.8</v>
      </c>
      <c r="F60" s="19">
        <v>0.1</v>
      </c>
      <c r="G60" s="36" t="s">
        <v>6</v>
      </c>
      <c r="H60" s="19">
        <v>0</v>
      </c>
      <c r="I60" s="19">
        <v>0</v>
      </c>
      <c r="J60" s="3" t="s">
        <v>44</v>
      </c>
      <c r="L60" s="27">
        <f t="shared" si="3"/>
        <v>14.9</v>
      </c>
      <c r="M60" s="27">
        <f t="shared" si="2"/>
        <v>0</v>
      </c>
    </row>
    <row r="61" spans="1:13" ht="25.2">
      <c r="A61" s="3" t="s">
        <v>21</v>
      </c>
      <c r="B61" s="136"/>
      <c r="C61" s="6">
        <v>17</v>
      </c>
      <c r="D61" s="19">
        <v>4.4000000000000004</v>
      </c>
      <c r="E61" s="19">
        <v>0.6</v>
      </c>
      <c r="F61" s="19">
        <v>0.9</v>
      </c>
      <c r="G61" s="19">
        <v>2.8</v>
      </c>
      <c r="H61" s="19">
        <v>0.1</v>
      </c>
      <c r="I61" s="19">
        <v>0</v>
      </c>
      <c r="J61" s="3" t="s">
        <v>45</v>
      </c>
      <c r="L61" s="27">
        <f t="shared" si="3"/>
        <v>4.3999999999999995</v>
      </c>
      <c r="M61" s="27">
        <f t="shared" si="2"/>
        <v>0</v>
      </c>
    </row>
    <row r="62" spans="1:13" ht="25.2">
      <c r="A62" s="3" t="s">
        <v>22</v>
      </c>
      <c r="B62" s="136"/>
      <c r="C62" s="6">
        <v>18</v>
      </c>
      <c r="D62" s="19" t="s">
        <v>6</v>
      </c>
      <c r="E62" s="19" t="s">
        <v>6</v>
      </c>
      <c r="F62" s="36" t="s">
        <v>6</v>
      </c>
      <c r="G62" s="36" t="s">
        <v>6</v>
      </c>
      <c r="H62" s="36" t="s">
        <v>6</v>
      </c>
      <c r="I62" s="36" t="s">
        <v>6</v>
      </c>
      <c r="J62" s="3" t="s">
        <v>46</v>
      </c>
      <c r="L62" s="27">
        <f t="shared" si="3"/>
        <v>0</v>
      </c>
      <c r="M62" s="27" t="e">
        <f t="shared" si="2"/>
        <v>#VALUE!</v>
      </c>
    </row>
    <row r="63" spans="1:13" ht="25.2">
      <c r="A63" s="3" t="s">
        <v>23</v>
      </c>
      <c r="B63" s="136"/>
      <c r="C63" s="6">
        <v>19</v>
      </c>
      <c r="D63" s="19">
        <v>502.7</v>
      </c>
      <c r="E63" s="19">
        <v>485.7</v>
      </c>
      <c r="F63" s="19">
        <v>4</v>
      </c>
      <c r="G63" s="19">
        <v>0.5</v>
      </c>
      <c r="H63" s="19">
        <v>12.5</v>
      </c>
      <c r="I63" s="19">
        <v>0</v>
      </c>
      <c r="J63" s="3" t="s">
        <v>47</v>
      </c>
      <c r="L63" s="27">
        <f t="shared" si="3"/>
        <v>502.7</v>
      </c>
      <c r="M63" s="27">
        <f t="shared" si="2"/>
        <v>0</v>
      </c>
    </row>
    <row r="64" spans="1:13" ht="25.2">
      <c r="A64" s="3" t="s">
        <v>24</v>
      </c>
      <c r="B64" s="136"/>
      <c r="C64" s="6">
        <v>20</v>
      </c>
      <c r="D64" s="19">
        <v>28.1</v>
      </c>
      <c r="E64" s="19">
        <v>1.7</v>
      </c>
      <c r="F64" s="19">
        <v>22.4</v>
      </c>
      <c r="G64" s="19">
        <v>0.6</v>
      </c>
      <c r="H64" s="19">
        <v>3.4</v>
      </c>
      <c r="I64" s="36">
        <v>0</v>
      </c>
      <c r="J64" s="3" t="s">
        <v>48</v>
      </c>
      <c r="L64" s="27">
        <f t="shared" si="3"/>
        <v>28.099999999999998</v>
      </c>
      <c r="M64" s="27">
        <f t="shared" si="2"/>
        <v>0</v>
      </c>
    </row>
    <row r="65" spans="1:13" ht="25.2">
      <c r="A65" s="5" t="s">
        <v>25</v>
      </c>
      <c r="B65" s="136"/>
      <c r="C65" s="6">
        <v>21</v>
      </c>
      <c r="D65" s="19" t="s">
        <v>6</v>
      </c>
      <c r="E65" s="19" t="s">
        <v>6</v>
      </c>
      <c r="F65" s="36" t="s">
        <v>6</v>
      </c>
      <c r="G65" s="36" t="s">
        <v>6</v>
      </c>
      <c r="H65" s="36" t="s">
        <v>6</v>
      </c>
      <c r="I65" s="36" t="s">
        <v>6</v>
      </c>
      <c r="J65" s="5" t="s">
        <v>49</v>
      </c>
      <c r="L65" s="27">
        <f t="shared" si="3"/>
        <v>0</v>
      </c>
      <c r="M65" s="27" t="e">
        <f t="shared" si="2"/>
        <v>#VALUE!</v>
      </c>
    </row>
    <row r="66" spans="1:13" ht="25.2">
      <c r="A66" s="3" t="s">
        <v>10</v>
      </c>
      <c r="B66" s="136"/>
      <c r="C66" s="6">
        <v>22</v>
      </c>
      <c r="D66" s="19" t="s">
        <v>6</v>
      </c>
      <c r="E66" s="19" t="s">
        <v>6</v>
      </c>
      <c r="F66" s="36" t="s">
        <v>6</v>
      </c>
      <c r="G66" s="36" t="s">
        <v>6</v>
      </c>
      <c r="H66" s="36" t="s">
        <v>6</v>
      </c>
      <c r="I66" s="36" t="s">
        <v>6</v>
      </c>
      <c r="J66" s="3" t="s">
        <v>50</v>
      </c>
      <c r="L66" s="27">
        <f t="shared" si="3"/>
        <v>0</v>
      </c>
      <c r="M66" s="27" t="e">
        <f t="shared" si="2"/>
        <v>#VALUE!</v>
      </c>
    </row>
    <row r="67" spans="1:13" ht="25.2">
      <c r="A67" s="3" t="s">
        <v>26</v>
      </c>
      <c r="B67" s="136"/>
      <c r="C67" s="6">
        <v>23</v>
      </c>
      <c r="D67" s="19">
        <v>7.3</v>
      </c>
      <c r="E67" s="19">
        <v>5.9</v>
      </c>
      <c r="F67" s="19">
        <v>1.4</v>
      </c>
      <c r="G67" s="19">
        <v>0</v>
      </c>
      <c r="H67" s="36" t="s">
        <v>6</v>
      </c>
      <c r="I67" s="19">
        <v>0</v>
      </c>
      <c r="J67" s="3" t="s">
        <v>51</v>
      </c>
      <c r="L67" s="27">
        <f t="shared" si="3"/>
        <v>7.3000000000000007</v>
      </c>
      <c r="M67" s="27">
        <f t="shared" si="2"/>
        <v>0</v>
      </c>
    </row>
    <row r="68" spans="1:13" ht="12.6">
      <c r="A68" s="3" t="s">
        <v>27</v>
      </c>
      <c r="B68" s="136"/>
      <c r="C68" s="6">
        <v>24</v>
      </c>
      <c r="D68" s="19">
        <v>21.5</v>
      </c>
      <c r="E68" s="19">
        <v>20.6</v>
      </c>
      <c r="F68" s="36" t="s">
        <v>6</v>
      </c>
      <c r="G68" s="19">
        <v>0.8</v>
      </c>
      <c r="H68" s="19">
        <v>0.1</v>
      </c>
      <c r="I68" s="19">
        <v>0</v>
      </c>
      <c r="J68" s="3" t="s">
        <v>52</v>
      </c>
      <c r="L68" s="27">
        <f t="shared" si="3"/>
        <v>21.500000000000004</v>
      </c>
      <c r="M68" s="27">
        <f t="shared" si="2"/>
        <v>0</v>
      </c>
    </row>
    <row r="69" spans="1:13" ht="37.799999999999997">
      <c r="A69" s="3" t="s">
        <v>28</v>
      </c>
      <c r="B69" s="136"/>
      <c r="C69" s="6">
        <v>25</v>
      </c>
      <c r="D69" s="19">
        <v>48.4</v>
      </c>
      <c r="E69" s="19">
        <v>48.4</v>
      </c>
      <c r="F69" s="36" t="s">
        <v>6</v>
      </c>
      <c r="G69" s="36" t="s">
        <v>6</v>
      </c>
      <c r="H69" s="36" t="s">
        <v>6</v>
      </c>
      <c r="I69" s="19">
        <v>0</v>
      </c>
      <c r="J69" s="3" t="s">
        <v>53</v>
      </c>
      <c r="L69" s="27">
        <f t="shared" si="3"/>
        <v>48.4</v>
      </c>
      <c r="M69" s="27">
        <f t="shared" si="2"/>
        <v>0</v>
      </c>
    </row>
    <row r="70" spans="1:13" ht="25.2">
      <c r="A70" s="3" t="s">
        <v>29</v>
      </c>
      <c r="B70" s="136"/>
      <c r="C70" s="6">
        <v>26</v>
      </c>
      <c r="D70" s="19">
        <v>0.1</v>
      </c>
      <c r="E70" s="19">
        <v>0.1</v>
      </c>
      <c r="F70" s="36" t="s">
        <v>6</v>
      </c>
      <c r="G70" s="36" t="s">
        <v>6</v>
      </c>
      <c r="H70" s="36" t="s">
        <v>6</v>
      </c>
      <c r="I70" s="19">
        <v>0</v>
      </c>
      <c r="J70" s="3" t="s">
        <v>54</v>
      </c>
      <c r="L70" s="27">
        <f t="shared" si="3"/>
        <v>0.1</v>
      </c>
      <c r="M70" s="27">
        <f t="shared" si="2"/>
        <v>0</v>
      </c>
    </row>
    <row r="71" spans="1:13" ht="12.6">
      <c r="A71" s="3" t="s">
        <v>30</v>
      </c>
      <c r="B71" s="136"/>
      <c r="C71" s="6">
        <v>27</v>
      </c>
      <c r="D71" s="19">
        <v>0</v>
      </c>
      <c r="E71" s="19">
        <v>0</v>
      </c>
      <c r="F71" s="36" t="s">
        <v>6</v>
      </c>
      <c r="G71" s="19">
        <v>0</v>
      </c>
      <c r="H71" s="36" t="s">
        <v>6</v>
      </c>
      <c r="I71" s="19">
        <v>0</v>
      </c>
      <c r="J71" s="3" t="s">
        <v>55</v>
      </c>
      <c r="L71" s="27">
        <f t="shared" si="3"/>
        <v>0</v>
      </c>
      <c r="M71" s="27">
        <f t="shared" ref="M71:M102" si="4">D71-L71</f>
        <v>0</v>
      </c>
    </row>
    <row r="72" spans="1:13" ht="25.2">
      <c r="A72" s="3" t="s">
        <v>31</v>
      </c>
      <c r="B72" s="136"/>
      <c r="C72" s="6">
        <v>28</v>
      </c>
      <c r="D72" s="19">
        <v>2.8</v>
      </c>
      <c r="E72" s="19">
        <v>0.4</v>
      </c>
      <c r="F72" s="19">
        <v>2.4</v>
      </c>
      <c r="G72" s="36" t="s">
        <v>6</v>
      </c>
      <c r="H72" s="36" t="s">
        <v>6</v>
      </c>
      <c r="I72" s="19">
        <v>0</v>
      </c>
      <c r="J72" s="3" t="s">
        <v>56</v>
      </c>
      <c r="L72" s="27">
        <f t="shared" ref="L72:L102" si="5">SUM(E72:H72)</f>
        <v>2.8</v>
      </c>
      <c r="M72" s="27">
        <f t="shared" si="4"/>
        <v>0</v>
      </c>
    </row>
    <row r="73" spans="1:13" ht="25.2">
      <c r="A73" s="3" t="s">
        <v>32</v>
      </c>
      <c r="B73" s="136"/>
      <c r="C73" s="6">
        <v>29</v>
      </c>
      <c r="D73" s="19">
        <v>0.7</v>
      </c>
      <c r="E73" s="19">
        <v>0.7</v>
      </c>
      <c r="F73" s="36" t="s">
        <v>6</v>
      </c>
      <c r="G73" s="36" t="s">
        <v>6</v>
      </c>
      <c r="H73" s="36" t="s">
        <v>6</v>
      </c>
      <c r="I73" s="19">
        <v>0</v>
      </c>
      <c r="J73" s="3" t="s">
        <v>57</v>
      </c>
      <c r="L73" s="27">
        <f t="shared" si="5"/>
        <v>0.7</v>
      </c>
      <c r="M73" s="27">
        <f t="shared" si="4"/>
        <v>0</v>
      </c>
    </row>
    <row r="74" spans="1:13" ht="12.6">
      <c r="A74" s="3" t="s">
        <v>33</v>
      </c>
      <c r="B74" s="136"/>
      <c r="C74" s="6">
        <v>30</v>
      </c>
      <c r="D74" s="19">
        <v>4.5999999999999996</v>
      </c>
      <c r="E74" s="19">
        <v>4.0999999999999996</v>
      </c>
      <c r="F74" s="36" t="s">
        <v>6</v>
      </c>
      <c r="G74" s="19">
        <v>0.5</v>
      </c>
      <c r="H74" s="36" t="s">
        <v>6</v>
      </c>
      <c r="I74" s="19">
        <v>0</v>
      </c>
      <c r="J74" s="3" t="s">
        <v>58</v>
      </c>
      <c r="L74" s="27">
        <f t="shared" si="5"/>
        <v>4.5999999999999996</v>
      </c>
      <c r="M74" s="27">
        <f t="shared" si="4"/>
        <v>0</v>
      </c>
    </row>
    <row r="75" spans="1:13" ht="25.2">
      <c r="A75" s="3" t="s">
        <v>34</v>
      </c>
      <c r="B75" s="136"/>
      <c r="C75" s="6" t="s">
        <v>11</v>
      </c>
      <c r="D75" s="19">
        <v>0.3</v>
      </c>
      <c r="E75" s="19">
        <v>0.3</v>
      </c>
      <c r="F75" s="36" t="s">
        <v>6</v>
      </c>
      <c r="G75" s="36" t="s">
        <v>6</v>
      </c>
      <c r="H75" s="36" t="s">
        <v>6</v>
      </c>
      <c r="I75" s="19">
        <v>0</v>
      </c>
      <c r="J75" s="3" t="s">
        <v>60</v>
      </c>
      <c r="L75" s="27">
        <f t="shared" si="5"/>
        <v>0.3</v>
      </c>
      <c r="M75" s="27">
        <f t="shared" si="4"/>
        <v>0</v>
      </c>
    </row>
    <row r="76" spans="1:13" ht="25.2">
      <c r="A76" s="3" t="s">
        <v>35</v>
      </c>
      <c r="B76" s="136"/>
      <c r="C76" s="6">
        <v>33</v>
      </c>
      <c r="D76" s="19" t="s">
        <v>6</v>
      </c>
      <c r="E76" s="19" t="s">
        <v>6</v>
      </c>
      <c r="F76" s="36" t="s">
        <v>6</v>
      </c>
      <c r="G76" s="36" t="s">
        <v>6</v>
      </c>
      <c r="H76" s="36" t="s">
        <v>6</v>
      </c>
      <c r="I76" s="36" t="s">
        <v>6</v>
      </c>
      <c r="J76" s="3" t="s">
        <v>59</v>
      </c>
      <c r="L76" s="27">
        <f t="shared" si="5"/>
        <v>0</v>
      </c>
      <c r="M76" s="27" t="e">
        <f t="shared" si="4"/>
        <v>#VALUE!</v>
      </c>
    </row>
    <row r="77" spans="1:13" ht="25.2">
      <c r="A77" s="2" t="s">
        <v>12</v>
      </c>
      <c r="B77" s="4" t="s">
        <v>13</v>
      </c>
      <c r="C77" s="6"/>
      <c r="D77" s="19">
        <v>797.6</v>
      </c>
      <c r="E77" s="19">
        <v>564.29999999999995</v>
      </c>
      <c r="F77" s="19">
        <v>4</v>
      </c>
      <c r="G77" s="19">
        <v>48.1</v>
      </c>
      <c r="H77" s="36">
        <v>38.6</v>
      </c>
      <c r="I77" s="19">
        <v>142.60000000000002</v>
      </c>
      <c r="J77" s="2" t="s">
        <v>61</v>
      </c>
      <c r="L77" s="27">
        <f t="shared" si="5"/>
        <v>655</v>
      </c>
      <c r="M77" s="27">
        <f t="shared" si="4"/>
        <v>142.60000000000002</v>
      </c>
    </row>
    <row r="78" spans="1:13" ht="12.6">
      <c r="A78" s="8" t="s">
        <v>14</v>
      </c>
      <c r="B78" s="4" t="s">
        <v>16</v>
      </c>
      <c r="C78" s="34"/>
      <c r="D78" s="19">
        <v>63.89999999999975</v>
      </c>
      <c r="E78" s="19">
        <v>45.799999999999955</v>
      </c>
      <c r="F78" s="19">
        <v>2</v>
      </c>
      <c r="G78" s="19">
        <v>0.10000000000001563</v>
      </c>
      <c r="H78" s="19">
        <v>15.699999999999996</v>
      </c>
      <c r="I78" s="19">
        <v>0.299999999999784</v>
      </c>
      <c r="J78" s="7" t="s">
        <v>62</v>
      </c>
      <c r="L78" s="27">
        <f t="shared" si="5"/>
        <v>63.599999999999966</v>
      </c>
      <c r="M78" s="27">
        <f t="shared" si="4"/>
        <v>0.299999999999784</v>
      </c>
    </row>
    <row r="79" spans="1:13" ht="25.2">
      <c r="A79" s="21" t="s">
        <v>38</v>
      </c>
      <c r="B79" s="4"/>
      <c r="C79" s="34"/>
      <c r="D79" s="17">
        <v>18098.7</v>
      </c>
      <c r="E79" s="11">
        <v>2355.5</v>
      </c>
      <c r="F79" s="17">
        <v>5646.8</v>
      </c>
      <c r="G79" s="17">
        <v>7493.9</v>
      </c>
      <c r="H79" s="17">
        <v>1488.6</v>
      </c>
      <c r="I79" s="17">
        <v>1113.9000000000015</v>
      </c>
      <c r="J79" s="21" t="s">
        <v>63</v>
      </c>
      <c r="L79" s="27">
        <f t="shared" si="5"/>
        <v>16984.8</v>
      </c>
      <c r="M79" s="27">
        <f t="shared" si="4"/>
        <v>1113.9000000000015</v>
      </c>
    </row>
    <row r="80" spans="1:13" ht="25.2">
      <c r="A80" s="2" t="s">
        <v>4</v>
      </c>
      <c r="B80" s="18" t="s">
        <v>5</v>
      </c>
      <c r="C80" s="31"/>
      <c r="D80" s="19">
        <v>7527.2</v>
      </c>
      <c r="E80" s="19">
        <v>244.8</v>
      </c>
      <c r="F80" s="19">
        <v>684</v>
      </c>
      <c r="G80" s="19">
        <v>5392.9</v>
      </c>
      <c r="H80" s="19">
        <v>1100.5999999999999</v>
      </c>
      <c r="I80" s="19">
        <v>104.90000000000055</v>
      </c>
      <c r="J80" s="2" t="s">
        <v>40</v>
      </c>
      <c r="L80" s="27">
        <f t="shared" si="5"/>
        <v>7422.2999999999993</v>
      </c>
      <c r="M80" s="27">
        <f t="shared" si="4"/>
        <v>104.90000000000055</v>
      </c>
    </row>
    <row r="81" spans="1:13" ht="12.6">
      <c r="A81" s="2" t="s">
        <v>7</v>
      </c>
      <c r="B81" s="18" t="s">
        <v>8</v>
      </c>
      <c r="C81" s="31"/>
      <c r="D81" s="19">
        <v>6542.9999999999991</v>
      </c>
      <c r="E81" s="19">
        <v>1920.6000000000001</v>
      </c>
      <c r="F81" s="19">
        <v>3185</v>
      </c>
      <c r="G81" s="19">
        <v>1245.3000000000002</v>
      </c>
      <c r="H81" s="19">
        <v>66</v>
      </c>
      <c r="I81" s="19">
        <v>126.09999999999854</v>
      </c>
      <c r="J81" s="2" t="s">
        <v>41</v>
      </c>
      <c r="L81" s="27">
        <f t="shared" si="5"/>
        <v>6416.9000000000005</v>
      </c>
      <c r="M81" s="27">
        <f t="shared" si="4"/>
        <v>126.09999999999854</v>
      </c>
    </row>
    <row r="82" spans="1:13" ht="25.2">
      <c r="A82" s="3" t="s">
        <v>19</v>
      </c>
      <c r="B82" s="136"/>
      <c r="C82" s="32" t="s">
        <v>15</v>
      </c>
      <c r="D82" s="19">
        <v>381.7</v>
      </c>
      <c r="E82" s="19">
        <v>51.6</v>
      </c>
      <c r="F82" s="19">
        <v>223</v>
      </c>
      <c r="G82" s="19">
        <v>86.5</v>
      </c>
      <c r="H82" s="19">
        <v>10.9</v>
      </c>
      <c r="I82" s="19">
        <v>9.6999999999999886</v>
      </c>
      <c r="J82" s="3" t="s">
        <v>42</v>
      </c>
      <c r="L82" s="27">
        <f t="shared" si="5"/>
        <v>372</v>
      </c>
      <c r="M82" s="27">
        <f t="shared" si="4"/>
        <v>9.6999999999999886</v>
      </c>
    </row>
    <row r="83" spans="1:13" ht="37.799999999999997">
      <c r="A83" s="3" t="s">
        <v>20</v>
      </c>
      <c r="B83" s="136"/>
      <c r="C83" s="6" t="s">
        <v>9</v>
      </c>
      <c r="D83" s="19">
        <v>15.2</v>
      </c>
      <c r="E83" s="19">
        <v>0.4</v>
      </c>
      <c r="F83" s="19">
        <v>12.9</v>
      </c>
      <c r="G83" s="19">
        <v>1.8</v>
      </c>
      <c r="H83" s="19">
        <v>0</v>
      </c>
      <c r="I83" s="19">
        <v>9.9999999999997868E-2</v>
      </c>
      <c r="J83" s="3" t="s">
        <v>43</v>
      </c>
      <c r="L83" s="27">
        <f t="shared" si="5"/>
        <v>15.100000000000001</v>
      </c>
      <c r="M83" s="27">
        <f t="shared" si="4"/>
        <v>9.9999999999997868E-2</v>
      </c>
    </row>
    <row r="84" spans="1:13" ht="50.4">
      <c r="A84" s="3" t="s">
        <v>220</v>
      </c>
      <c r="B84" s="136"/>
      <c r="C84" s="6">
        <v>16</v>
      </c>
      <c r="D84" s="19">
        <v>25.6</v>
      </c>
      <c r="E84" s="19">
        <v>6.4</v>
      </c>
      <c r="F84" s="19">
        <v>12.3</v>
      </c>
      <c r="G84" s="19">
        <v>5.3</v>
      </c>
      <c r="H84" s="19">
        <v>0.1</v>
      </c>
      <c r="I84" s="19">
        <v>1.4999999999999964</v>
      </c>
      <c r="J84" s="3" t="s">
        <v>44</v>
      </c>
      <c r="L84" s="27">
        <f t="shared" si="5"/>
        <v>24.100000000000005</v>
      </c>
      <c r="M84" s="27">
        <f t="shared" si="4"/>
        <v>1.4999999999999964</v>
      </c>
    </row>
    <row r="85" spans="1:13" ht="25.2">
      <c r="A85" s="3" t="s">
        <v>21</v>
      </c>
      <c r="B85" s="136"/>
      <c r="C85" s="6">
        <v>17</v>
      </c>
      <c r="D85" s="19">
        <v>309.10000000000002</v>
      </c>
      <c r="E85" s="19">
        <v>35.1</v>
      </c>
      <c r="F85" s="19">
        <v>194.8</v>
      </c>
      <c r="G85" s="19">
        <v>78.099999999999994</v>
      </c>
      <c r="H85" s="19">
        <v>0.2</v>
      </c>
      <c r="I85" s="19">
        <v>0.90000000000003411</v>
      </c>
      <c r="J85" s="3" t="s">
        <v>45</v>
      </c>
      <c r="L85" s="27">
        <f t="shared" si="5"/>
        <v>308.2</v>
      </c>
      <c r="M85" s="27">
        <f t="shared" si="4"/>
        <v>0.90000000000003411</v>
      </c>
    </row>
    <row r="86" spans="1:13" ht="25.2">
      <c r="A86" s="3" t="s">
        <v>22</v>
      </c>
      <c r="B86" s="136"/>
      <c r="C86" s="6">
        <v>18</v>
      </c>
      <c r="D86" s="19">
        <v>3.6</v>
      </c>
      <c r="E86" s="19">
        <v>1.4</v>
      </c>
      <c r="F86" s="19">
        <v>0.7</v>
      </c>
      <c r="G86" s="19">
        <v>0.3</v>
      </c>
      <c r="H86" s="19">
        <v>0</v>
      </c>
      <c r="I86" s="19">
        <v>1.2000000000000006</v>
      </c>
      <c r="J86" s="3" t="s">
        <v>46</v>
      </c>
      <c r="L86" s="27">
        <f t="shared" si="5"/>
        <v>2.3999999999999995</v>
      </c>
      <c r="M86" s="27">
        <f t="shared" si="4"/>
        <v>1.2000000000000006</v>
      </c>
    </row>
    <row r="87" spans="1:13" ht="25.2">
      <c r="A87" s="3" t="s">
        <v>23</v>
      </c>
      <c r="B87" s="136"/>
      <c r="C87" s="6">
        <v>19</v>
      </c>
      <c r="D87" s="19">
        <v>723.9</v>
      </c>
      <c r="E87" s="19">
        <v>319.3</v>
      </c>
      <c r="F87" s="19">
        <v>352.4</v>
      </c>
      <c r="G87" s="19">
        <v>25.6</v>
      </c>
      <c r="H87" s="19">
        <v>14.1</v>
      </c>
      <c r="I87" s="19">
        <v>12.499999999999886</v>
      </c>
      <c r="J87" s="3" t="s">
        <v>47</v>
      </c>
      <c r="L87" s="27">
        <f t="shared" si="5"/>
        <v>711.40000000000009</v>
      </c>
      <c r="M87" s="27">
        <f t="shared" si="4"/>
        <v>12.499999999999886</v>
      </c>
    </row>
    <row r="88" spans="1:13" ht="25.2">
      <c r="A88" s="3" t="s">
        <v>24</v>
      </c>
      <c r="B88" s="136"/>
      <c r="C88" s="6">
        <v>20</v>
      </c>
      <c r="D88" s="19">
        <v>1193.5999999999999</v>
      </c>
      <c r="E88" s="19">
        <v>335.5</v>
      </c>
      <c r="F88" s="19">
        <v>813</v>
      </c>
      <c r="G88" s="19">
        <v>37.5</v>
      </c>
      <c r="H88" s="19">
        <v>1.9</v>
      </c>
      <c r="I88" s="19">
        <v>5.6999999999998181</v>
      </c>
      <c r="J88" s="3" t="s">
        <v>48</v>
      </c>
      <c r="L88" s="27">
        <f t="shared" si="5"/>
        <v>1187.9000000000001</v>
      </c>
      <c r="M88" s="27">
        <f t="shared" si="4"/>
        <v>5.6999999999998181</v>
      </c>
    </row>
    <row r="89" spans="1:13" ht="25.2">
      <c r="A89" s="5" t="s">
        <v>25</v>
      </c>
      <c r="B89" s="136"/>
      <c r="C89" s="6">
        <v>21</v>
      </c>
      <c r="D89" s="19">
        <v>17.7</v>
      </c>
      <c r="E89" s="19">
        <v>4.0999999999999996</v>
      </c>
      <c r="F89" s="19">
        <v>3.3</v>
      </c>
      <c r="G89" s="19">
        <v>1</v>
      </c>
      <c r="H89" s="19">
        <v>0.1</v>
      </c>
      <c r="I89" s="19">
        <v>9.2000000000000011</v>
      </c>
      <c r="J89" s="5" t="s">
        <v>49</v>
      </c>
      <c r="L89" s="27">
        <f t="shared" si="5"/>
        <v>8.4999999999999982</v>
      </c>
      <c r="M89" s="27">
        <f t="shared" si="4"/>
        <v>9.2000000000000011</v>
      </c>
    </row>
    <row r="90" spans="1:13" ht="25.2">
      <c r="A90" s="3" t="s">
        <v>10</v>
      </c>
      <c r="B90" s="136"/>
      <c r="C90" s="6">
        <v>22</v>
      </c>
      <c r="D90" s="19">
        <v>8.5</v>
      </c>
      <c r="E90" s="19">
        <v>4</v>
      </c>
      <c r="F90" s="19">
        <v>0.7</v>
      </c>
      <c r="G90" s="19">
        <v>3.4</v>
      </c>
      <c r="H90" s="19">
        <v>0</v>
      </c>
      <c r="I90" s="19">
        <v>0.40000000000000036</v>
      </c>
      <c r="J90" s="3" t="s">
        <v>50</v>
      </c>
      <c r="L90" s="27">
        <f t="shared" si="5"/>
        <v>8.1</v>
      </c>
      <c r="M90" s="27">
        <f t="shared" si="4"/>
        <v>0.40000000000000036</v>
      </c>
    </row>
    <row r="91" spans="1:13" ht="25.2">
      <c r="A91" s="3" t="s">
        <v>26</v>
      </c>
      <c r="B91" s="136"/>
      <c r="C91" s="6">
        <v>23</v>
      </c>
      <c r="D91" s="19">
        <v>176.1</v>
      </c>
      <c r="E91" s="19">
        <v>134.19999999999999</v>
      </c>
      <c r="F91" s="19">
        <v>21</v>
      </c>
      <c r="G91" s="19">
        <v>8.9</v>
      </c>
      <c r="H91" s="19">
        <v>2.2000000000000002</v>
      </c>
      <c r="I91" s="19">
        <v>9.8000000000000114</v>
      </c>
      <c r="J91" s="3" t="s">
        <v>51</v>
      </c>
      <c r="L91" s="27">
        <f t="shared" si="5"/>
        <v>166.29999999999998</v>
      </c>
      <c r="M91" s="27">
        <f t="shared" si="4"/>
        <v>9.8000000000000114</v>
      </c>
    </row>
    <row r="92" spans="1:13" ht="12.6">
      <c r="A92" s="3" t="s">
        <v>27</v>
      </c>
      <c r="B92" s="136"/>
      <c r="C92" s="6">
        <v>24</v>
      </c>
      <c r="D92" s="19">
        <v>3343.6</v>
      </c>
      <c r="E92" s="19">
        <v>944.5</v>
      </c>
      <c r="F92" s="19">
        <v>1357.2</v>
      </c>
      <c r="G92" s="19">
        <v>948.3</v>
      </c>
      <c r="H92" s="19">
        <v>34.299999999999997</v>
      </c>
      <c r="I92" s="19">
        <v>59.299999999999727</v>
      </c>
      <c r="J92" s="3" t="s">
        <v>52</v>
      </c>
      <c r="L92" s="27">
        <f t="shared" si="5"/>
        <v>3284.3</v>
      </c>
      <c r="M92" s="27">
        <f t="shared" si="4"/>
        <v>59.299999999999727</v>
      </c>
    </row>
    <row r="93" spans="1:13" ht="37.799999999999997">
      <c r="A93" s="3" t="s">
        <v>28</v>
      </c>
      <c r="B93" s="136"/>
      <c r="C93" s="6">
        <v>25</v>
      </c>
      <c r="D93" s="19">
        <v>20</v>
      </c>
      <c r="E93" s="19">
        <v>5</v>
      </c>
      <c r="F93" s="19">
        <v>6.7</v>
      </c>
      <c r="G93" s="19">
        <v>5.5</v>
      </c>
      <c r="H93" s="19">
        <v>0.2</v>
      </c>
      <c r="I93" s="19">
        <v>2.6000000000000014</v>
      </c>
      <c r="J93" s="3" t="s">
        <v>53</v>
      </c>
      <c r="L93" s="27">
        <f t="shared" si="5"/>
        <v>17.399999999999999</v>
      </c>
      <c r="M93" s="27">
        <f t="shared" si="4"/>
        <v>2.6000000000000014</v>
      </c>
    </row>
    <row r="94" spans="1:13" ht="25.2">
      <c r="A94" s="3" t="s">
        <v>29</v>
      </c>
      <c r="B94" s="136"/>
      <c r="C94" s="6">
        <v>26</v>
      </c>
      <c r="D94" s="19">
        <v>5.8</v>
      </c>
      <c r="E94" s="19">
        <v>1.4</v>
      </c>
      <c r="F94" s="19">
        <v>3.6</v>
      </c>
      <c r="G94" s="19">
        <v>0.5</v>
      </c>
      <c r="H94" s="19">
        <v>0</v>
      </c>
      <c r="I94" s="19">
        <v>0.29999999999999982</v>
      </c>
      <c r="J94" s="3" t="s">
        <v>54</v>
      </c>
      <c r="L94" s="27">
        <f t="shared" si="5"/>
        <v>5.5</v>
      </c>
      <c r="M94" s="27">
        <f t="shared" si="4"/>
        <v>0.29999999999999982</v>
      </c>
    </row>
    <row r="95" spans="1:13" ht="12.6">
      <c r="A95" s="3" t="s">
        <v>30</v>
      </c>
      <c r="B95" s="136"/>
      <c r="C95" s="6">
        <v>27</v>
      </c>
      <c r="D95" s="19">
        <v>34.6</v>
      </c>
      <c r="E95" s="19">
        <v>16.3</v>
      </c>
      <c r="F95" s="19">
        <v>13.2</v>
      </c>
      <c r="G95" s="19">
        <v>4.0999999999999996</v>
      </c>
      <c r="H95" s="19">
        <v>0</v>
      </c>
      <c r="I95" s="19">
        <v>1</v>
      </c>
      <c r="J95" s="3" t="s">
        <v>55</v>
      </c>
      <c r="L95" s="27">
        <f t="shared" si="5"/>
        <v>33.6</v>
      </c>
      <c r="M95" s="27">
        <f t="shared" si="4"/>
        <v>1</v>
      </c>
    </row>
    <row r="96" spans="1:13" ht="25.2">
      <c r="A96" s="3" t="s">
        <v>31</v>
      </c>
      <c r="B96" s="136"/>
      <c r="C96" s="6">
        <v>28</v>
      </c>
      <c r="D96" s="19">
        <v>145.4</v>
      </c>
      <c r="E96" s="19">
        <v>25.2</v>
      </c>
      <c r="F96" s="19">
        <v>89.8</v>
      </c>
      <c r="G96" s="19">
        <v>22.4</v>
      </c>
      <c r="H96" s="19">
        <v>1</v>
      </c>
      <c r="I96" s="19">
        <v>7</v>
      </c>
      <c r="J96" s="3" t="s">
        <v>56</v>
      </c>
      <c r="L96" s="27">
        <f t="shared" si="5"/>
        <v>138.4</v>
      </c>
      <c r="M96" s="27">
        <f t="shared" si="4"/>
        <v>7</v>
      </c>
    </row>
    <row r="97" spans="1:13" ht="25.2">
      <c r="A97" s="3" t="s">
        <v>32</v>
      </c>
      <c r="B97" s="136"/>
      <c r="C97" s="6">
        <v>29</v>
      </c>
      <c r="D97" s="19">
        <v>7</v>
      </c>
      <c r="E97" s="19">
        <v>2.5</v>
      </c>
      <c r="F97" s="19">
        <v>2.8</v>
      </c>
      <c r="G97" s="19">
        <v>0.7</v>
      </c>
      <c r="H97" s="19">
        <v>0</v>
      </c>
      <c r="I97" s="19">
        <v>1</v>
      </c>
      <c r="J97" s="3" t="s">
        <v>57</v>
      </c>
      <c r="L97" s="27">
        <f t="shared" si="5"/>
        <v>6</v>
      </c>
      <c r="M97" s="27">
        <f t="shared" si="4"/>
        <v>1</v>
      </c>
    </row>
    <row r="98" spans="1:13" ht="12.6">
      <c r="A98" s="3" t="s">
        <v>33</v>
      </c>
      <c r="B98" s="136"/>
      <c r="C98" s="6">
        <v>30</v>
      </c>
      <c r="D98" s="19">
        <v>113.9</v>
      </c>
      <c r="E98" s="19">
        <v>25.5</v>
      </c>
      <c r="F98" s="19">
        <v>71.400000000000006</v>
      </c>
      <c r="G98" s="19">
        <v>13.6</v>
      </c>
      <c r="H98" s="19">
        <v>0.6</v>
      </c>
      <c r="I98" s="19">
        <v>2.8000000000000114</v>
      </c>
      <c r="J98" s="3" t="s">
        <v>58</v>
      </c>
      <c r="L98" s="27">
        <f t="shared" si="5"/>
        <v>111.1</v>
      </c>
      <c r="M98" s="27">
        <f t="shared" si="4"/>
        <v>2.8000000000000114</v>
      </c>
    </row>
    <row r="99" spans="1:13" ht="25.2">
      <c r="A99" s="3" t="s">
        <v>34</v>
      </c>
      <c r="B99" s="136"/>
      <c r="C99" s="6" t="s">
        <v>11</v>
      </c>
      <c r="D99" s="19">
        <v>3.7</v>
      </c>
      <c r="E99" s="19">
        <v>1.7</v>
      </c>
      <c r="F99" s="19">
        <v>0.5</v>
      </c>
      <c r="G99" s="19">
        <v>0.9</v>
      </c>
      <c r="H99" s="19">
        <v>0</v>
      </c>
      <c r="I99" s="19">
        <v>0.60000000000000009</v>
      </c>
      <c r="J99" s="3" t="s">
        <v>60</v>
      </c>
      <c r="L99" s="27">
        <f t="shared" si="5"/>
        <v>3.1</v>
      </c>
      <c r="M99" s="27">
        <f t="shared" si="4"/>
        <v>0.60000000000000009</v>
      </c>
    </row>
    <row r="100" spans="1:13" ht="25.2">
      <c r="A100" s="3" t="s">
        <v>35</v>
      </c>
      <c r="B100" s="136"/>
      <c r="C100" s="6">
        <v>33</v>
      </c>
      <c r="D100" s="19">
        <v>14</v>
      </c>
      <c r="E100" s="19">
        <v>6.5</v>
      </c>
      <c r="F100" s="19">
        <v>5.7</v>
      </c>
      <c r="G100" s="19">
        <v>0.9</v>
      </c>
      <c r="H100" s="19">
        <v>0.4</v>
      </c>
      <c r="I100" s="19">
        <v>0.5</v>
      </c>
      <c r="J100" s="3" t="s">
        <v>59</v>
      </c>
      <c r="L100" s="27">
        <f t="shared" si="5"/>
        <v>13.5</v>
      </c>
      <c r="M100" s="27">
        <f t="shared" si="4"/>
        <v>0.5</v>
      </c>
    </row>
    <row r="101" spans="1:13" ht="25.2">
      <c r="A101" s="2" t="s">
        <v>12</v>
      </c>
      <c r="B101" s="4" t="s">
        <v>13</v>
      </c>
      <c r="C101" s="6"/>
      <c r="D101" s="19">
        <v>1230.8</v>
      </c>
      <c r="E101" s="19">
        <v>99.7</v>
      </c>
      <c r="F101" s="19">
        <v>526</v>
      </c>
      <c r="G101" s="19">
        <v>248.6</v>
      </c>
      <c r="H101" s="19">
        <v>22.9</v>
      </c>
      <c r="I101" s="19">
        <v>333.59999999999991</v>
      </c>
      <c r="J101" s="2" t="s">
        <v>61</v>
      </c>
      <c r="L101" s="27">
        <f t="shared" si="5"/>
        <v>897.2</v>
      </c>
      <c r="M101" s="27">
        <f t="shared" si="4"/>
        <v>333.59999999999991</v>
      </c>
    </row>
    <row r="102" spans="1:13" ht="12.6">
      <c r="A102" s="8" t="s">
        <v>14</v>
      </c>
      <c r="B102" s="4" t="s">
        <v>16</v>
      </c>
      <c r="C102" s="34"/>
      <c r="D102" s="19">
        <v>2797.7000000000007</v>
      </c>
      <c r="E102" s="19">
        <v>90.399999999999679</v>
      </c>
      <c r="F102" s="19">
        <v>1251.8000000000002</v>
      </c>
      <c r="G102" s="19">
        <v>607.0999999999998</v>
      </c>
      <c r="H102" s="19">
        <v>299.10000000000002</v>
      </c>
      <c r="I102" s="19">
        <v>549.30000000000109</v>
      </c>
      <c r="J102" s="8" t="s">
        <v>62</v>
      </c>
      <c r="L102" s="27">
        <f t="shared" si="5"/>
        <v>2248.3999999999996</v>
      </c>
      <c r="M102" s="27">
        <f t="shared" si="4"/>
        <v>549.30000000000109</v>
      </c>
    </row>
    <row r="104" spans="1:13" ht="38.4" customHeight="1">
      <c r="A104" s="125" t="s">
        <v>67</v>
      </c>
      <c r="B104" s="125"/>
      <c r="C104" s="125"/>
      <c r="D104" s="125"/>
      <c r="E104" s="125"/>
      <c r="F104" s="125"/>
      <c r="G104" s="125"/>
      <c r="H104" s="125"/>
      <c r="I104" s="125"/>
    </row>
  </sheetData>
  <mergeCells count="12">
    <mergeCell ref="A2:J2"/>
    <mergeCell ref="A1:J1"/>
    <mergeCell ref="A104:I104"/>
    <mergeCell ref="D5:D6"/>
    <mergeCell ref="E5:I5"/>
    <mergeCell ref="B5:C5"/>
    <mergeCell ref="B10:B28"/>
    <mergeCell ref="B34:B52"/>
    <mergeCell ref="B58:B76"/>
    <mergeCell ref="J5:J6"/>
    <mergeCell ref="B82:B100"/>
    <mergeCell ref="A5:A6"/>
  </mergeCells>
  <pageMargins left="0.70866141732283472" right="0.51181102362204722" top="0.55118110236220474" bottom="0.55118110236220474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Види діяльності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2020-11-14T13:07:02Z</cp:lastPrinted>
  <dcterms:created xsi:type="dcterms:W3CDTF">2020-11-11T17:36:58Z</dcterms:created>
  <dcterms:modified xsi:type="dcterms:W3CDTF">2022-11-15T07:15:53Z</dcterms:modified>
</cp:coreProperties>
</file>